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P\KS Admin\LIHTC\Webpage\4% webpage\"/>
    </mc:Choice>
  </mc:AlternateContent>
  <xr:revisionPtr revIDLastSave="0" documentId="13_ncr:1_{40E0F676-973F-43F3-BDA5-0BF4A5D77DCD}" xr6:coauthVersionLast="46" xr6:coauthVersionMax="46" xr10:uidLastSave="{00000000-0000-0000-0000-000000000000}"/>
  <bookViews>
    <workbookView xWindow="23880" yWindow="-120" windowWidth="24240" windowHeight="17640" tabRatio="738" xr2:uid="{00000000-000D-0000-FFFF-FFFF00000000}"/>
  </bookViews>
  <sheets>
    <sheet name="Summary &amp; Dec of Subsidies" sheetId="18" r:id="rId1"/>
    <sheet name="Project Costs and Basis" sheetId="34" r:id="rId2"/>
    <sheet name="Tab 2" sheetId="36" r:id="rId3"/>
    <sheet name="UnitTypessq" sheetId="40" r:id="rId4"/>
    <sheet name="LIHC AppFraction" sheetId="44" r:id="rId5"/>
    <sheet name="SLIHC AppFraction" sheetId="45" r:id="rId6"/>
    <sheet name=" Credits Calculations" sheetId="46" r:id="rId7"/>
    <sheet name="50% Test" sheetId="27" r:id="rId8"/>
  </sheets>
  <externalReferences>
    <externalReference r:id="rId9"/>
  </externalReferences>
  <definedNames>
    <definedName name="ACQ_Eligible_Basis">'Project Costs and Basis'!$N$56</definedName>
    <definedName name="As_of_Date">'Project Costs and Basis'!$F$2</definedName>
    <definedName name="As_of_Date_Formula">IF(ISBLANK(As_of_Date),"",As_of_Date)</definedName>
    <definedName name="fintype">'[1]Sum &amp; Dec of Subsidy'!$T$2:$T$5</definedName>
    <definedName name="LIHC_Award">'Summary &amp; Dec of Subsidies'!$J$8</definedName>
    <definedName name="NC_Eligible_Basis">'Project Costs and Basis'!$O$56</definedName>
    <definedName name="_xlnm.Print_Area" localSheetId="6">' Credits Calculations'!$A$1:$P$27</definedName>
    <definedName name="_xlnm.Print_Area" localSheetId="1">'Project Costs and Basis'!$1:$69</definedName>
    <definedName name="_xlnm.Print_Area" localSheetId="0">'Summary &amp; Dec of Subsidies'!$A$1:$L$46</definedName>
    <definedName name="_xlnm.Print_Titles" localSheetId="6">' Credits Calculations'!$A:$C,' Credits Calculations'!$1:$3</definedName>
    <definedName name="_xlnm.Print_Titles" localSheetId="1">'Project Costs and Basis'!$1:$5</definedName>
    <definedName name="Project_ID">'Summary &amp; Dec of Subsidies'!$C$2</definedName>
    <definedName name="Project_ID_Formula">IF(ISBLANK(Project_ID),"",Project_ID)</definedName>
    <definedName name="PROJECT_NAME">'Summary &amp; Dec of Subsidies'!$C$1</definedName>
    <definedName name="Project_Name_Formula">IF(ISBLANK(PROJECT_NAME),"",PROJECT_NAME)</definedName>
    <definedName name="SLIHC_Award">'Summary &amp; Dec of Subsidies'!$J$9</definedName>
    <definedName name="Total_LIHC_SqFt">UnitTypessq!$E$16</definedName>
    <definedName name="Total_LIHC_Units">UnitTypessq!$D$16</definedName>
    <definedName name="Total_SLIHC_SqFt">UnitTypessq!$E$15</definedName>
    <definedName name="Total_Slihc_Units">UnitTypessq!$D$15</definedName>
    <definedName name="Total_SqFt">UnitTypessq!$K$14</definedName>
    <definedName name="Total_Units">UnitTypessq!$J$14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36" l="1"/>
  <c r="C1" i="36"/>
  <c r="C23" i="46"/>
  <c r="B23" i="46"/>
  <c r="A23" i="46"/>
  <c r="C22" i="46"/>
  <c r="B22" i="46"/>
  <c r="A22" i="46"/>
  <c r="C21" i="46"/>
  <c r="B21" i="46"/>
  <c r="A21" i="46"/>
  <c r="C20" i="46"/>
  <c r="B20" i="46"/>
  <c r="A20" i="46"/>
  <c r="C19" i="46"/>
  <c r="B19" i="46"/>
  <c r="A19" i="46"/>
  <c r="C18" i="46"/>
  <c r="B18" i="46"/>
  <c r="A18" i="46"/>
  <c r="C17" i="46"/>
  <c r="B17" i="46"/>
  <c r="A17" i="46"/>
  <c r="C16" i="46"/>
  <c r="B16" i="46"/>
  <c r="A16" i="46"/>
  <c r="C15" i="46"/>
  <c r="B15" i="46"/>
  <c r="A15" i="46"/>
  <c r="C14" i="46"/>
  <c r="B14" i="46"/>
  <c r="A14" i="46"/>
  <c r="C13" i="46"/>
  <c r="B13" i="46"/>
  <c r="A13" i="46"/>
  <c r="C12" i="46"/>
  <c r="B12" i="46"/>
  <c r="A12" i="46"/>
  <c r="C11" i="46"/>
  <c r="B11" i="46"/>
  <c r="A11" i="46"/>
  <c r="C10" i="46"/>
  <c r="B10" i="46"/>
  <c r="A10" i="46"/>
  <c r="C9" i="46"/>
  <c r="B9" i="46"/>
  <c r="A9" i="46"/>
  <c r="C8" i="46"/>
  <c r="B8" i="46"/>
  <c r="P23" i="46"/>
  <c r="O23" i="46"/>
  <c r="P22" i="46"/>
  <c r="O22" i="46"/>
  <c r="P21" i="46"/>
  <c r="O21" i="46"/>
  <c r="P20" i="46"/>
  <c r="O20" i="46"/>
  <c r="P19" i="46"/>
  <c r="O19" i="46"/>
  <c r="P18" i="46"/>
  <c r="O18" i="46"/>
  <c r="P17" i="46"/>
  <c r="O17" i="46"/>
  <c r="P16" i="46"/>
  <c r="O16" i="46"/>
  <c r="P15" i="46"/>
  <c r="O15" i="46"/>
  <c r="P14" i="46"/>
  <c r="O14" i="46"/>
  <c r="P13" i="46"/>
  <c r="O13" i="46"/>
  <c r="P12" i="46"/>
  <c r="O12" i="46"/>
  <c r="P11" i="46"/>
  <c r="O11" i="46"/>
  <c r="P10" i="46"/>
  <c r="O10" i="46"/>
  <c r="P9" i="46"/>
  <c r="O9" i="46"/>
  <c r="P8" i="46"/>
  <c r="O8" i="46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J13" i="45"/>
  <c r="I12" i="45"/>
  <c r="I11" i="45"/>
  <c r="I10" i="45"/>
  <c r="J10" i="45"/>
  <c r="I9" i="45"/>
  <c r="F9" i="45"/>
  <c r="I24" i="44"/>
  <c r="J24" i="44"/>
  <c r="I23" i="44"/>
  <c r="I22" i="44"/>
  <c r="I21" i="44"/>
  <c r="I20" i="44"/>
  <c r="I19" i="44"/>
  <c r="I18" i="44"/>
  <c r="I17" i="44"/>
  <c r="I16" i="44"/>
  <c r="I15" i="44"/>
  <c r="I14" i="44"/>
  <c r="I13" i="44"/>
  <c r="J13" i="44"/>
  <c r="I12" i="44"/>
  <c r="J12" i="44"/>
  <c r="I11" i="44"/>
  <c r="I10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I9" i="44"/>
  <c r="F9" i="44"/>
  <c r="D24" i="46"/>
  <c r="C3" i="46"/>
  <c r="C2" i="46"/>
  <c r="C1" i="46"/>
  <c r="H25" i="45"/>
  <c r="G25" i="45"/>
  <c r="E25" i="45"/>
  <c r="D25" i="45"/>
  <c r="J24" i="45"/>
  <c r="J23" i="45"/>
  <c r="J22" i="45"/>
  <c r="J21" i="45"/>
  <c r="J20" i="45"/>
  <c r="J19" i="45"/>
  <c r="J18" i="45"/>
  <c r="J17" i="45"/>
  <c r="J16" i="45"/>
  <c r="J15" i="45"/>
  <c r="J14" i="45"/>
  <c r="J12" i="45"/>
  <c r="J11" i="45"/>
  <c r="A8" i="46"/>
  <c r="C3" i="45"/>
  <c r="C2" i="45"/>
  <c r="C1" i="45"/>
  <c r="H25" i="44"/>
  <c r="G25" i="44"/>
  <c r="E25" i="44"/>
  <c r="D25" i="44"/>
  <c r="J23" i="44"/>
  <c r="J22" i="44"/>
  <c r="J21" i="44"/>
  <c r="J20" i="44"/>
  <c r="J19" i="44"/>
  <c r="J18" i="44"/>
  <c r="J17" i="44"/>
  <c r="J16" i="44"/>
  <c r="J15" i="44"/>
  <c r="J14" i="44"/>
  <c r="J11" i="44"/>
  <c r="J10" i="44"/>
  <c r="J9" i="44"/>
  <c r="C3" i="44"/>
  <c r="C2" i="44"/>
  <c r="C1" i="44"/>
  <c r="C2" i="40"/>
  <c r="C1" i="40"/>
  <c r="C30" i="18"/>
  <c r="M14" i="40"/>
  <c r="L14" i="40"/>
  <c r="I14" i="40"/>
  <c r="H14" i="40"/>
  <c r="G14" i="40"/>
  <c r="E15" i="40" s="1"/>
  <c r="F14" i="40"/>
  <c r="D15" i="40" s="1"/>
  <c r="E14" i="40"/>
  <c r="D14" i="40"/>
  <c r="C14" i="40"/>
  <c r="B14" i="40"/>
  <c r="D16" i="40" s="1"/>
  <c r="K13" i="40"/>
  <c r="O13" i="40" s="1"/>
  <c r="J13" i="40"/>
  <c r="N13" i="40" s="1"/>
  <c r="K12" i="40"/>
  <c r="O12" i="40" s="1"/>
  <c r="J12" i="40"/>
  <c r="N12" i="40"/>
  <c r="K11" i="40"/>
  <c r="O11" i="40" s="1"/>
  <c r="J11" i="40"/>
  <c r="N11" i="40" s="1"/>
  <c r="K10" i="40"/>
  <c r="O10" i="40" s="1"/>
  <c r="J10" i="40"/>
  <c r="N10" i="40"/>
  <c r="K9" i="40"/>
  <c r="O9" i="40" s="1"/>
  <c r="J9" i="40"/>
  <c r="N67" i="34"/>
  <c r="N62" i="34"/>
  <c r="J15" i="36"/>
  <c r="J43" i="36"/>
  <c r="N43" i="36" s="1"/>
  <c r="N42" i="36"/>
  <c r="J42" i="36"/>
  <c r="J41" i="36"/>
  <c r="N41" i="36" s="1"/>
  <c r="J40" i="36"/>
  <c r="N40" i="36" s="1"/>
  <c r="J39" i="36"/>
  <c r="N39" i="36" s="1"/>
  <c r="N38" i="36"/>
  <c r="J38" i="36"/>
  <c r="J37" i="36"/>
  <c r="N37" i="36" s="1"/>
  <c r="J36" i="36"/>
  <c r="N36" i="36" s="1"/>
  <c r="J35" i="36"/>
  <c r="N35" i="36" s="1"/>
  <c r="J33" i="36"/>
  <c r="N33" i="36" s="1"/>
  <c r="J32" i="36"/>
  <c r="N32" i="36"/>
  <c r="J31" i="36"/>
  <c r="N31" i="36" s="1"/>
  <c r="J30" i="36"/>
  <c r="N30" i="36"/>
  <c r="J29" i="36"/>
  <c r="N29" i="36" s="1"/>
  <c r="J28" i="36"/>
  <c r="N28" i="36" s="1"/>
  <c r="J27" i="36"/>
  <c r="N27" i="36"/>
  <c r="J26" i="36"/>
  <c r="N26" i="36" s="1"/>
  <c r="J25" i="36"/>
  <c r="N25" i="36" s="1"/>
  <c r="J23" i="36"/>
  <c r="J22" i="36"/>
  <c r="J21" i="36"/>
  <c r="J20" i="36"/>
  <c r="J19" i="36"/>
  <c r="J18" i="36"/>
  <c r="J17" i="36"/>
  <c r="J16" i="36"/>
  <c r="J13" i="36"/>
  <c r="J6" i="36"/>
  <c r="J7" i="36"/>
  <c r="J8" i="36"/>
  <c r="J9" i="36"/>
  <c r="J10" i="36"/>
  <c r="J11" i="36"/>
  <c r="J12" i="36"/>
  <c r="J5" i="36"/>
  <c r="B6" i="27"/>
  <c r="B4" i="27"/>
  <c r="B3" i="27"/>
  <c r="C1" i="34"/>
  <c r="L62" i="34"/>
  <c r="O62" i="34"/>
  <c r="L43" i="34"/>
  <c r="L49" i="34" s="1"/>
  <c r="L53" i="34" s="1"/>
  <c r="M43" i="34"/>
  <c r="M49" i="34"/>
  <c r="M53" i="34" s="1"/>
  <c r="N43" i="34"/>
  <c r="N49" i="34" s="1"/>
  <c r="N53" i="34" s="1"/>
  <c r="N56" i="34" s="1"/>
  <c r="O43" i="34"/>
  <c r="O49" i="34" s="1"/>
  <c r="O53" i="34" s="1"/>
  <c r="O56" i="34" s="1"/>
  <c r="L35" i="34"/>
  <c r="M35" i="34"/>
  <c r="N35" i="34"/>
  <c r="O35" i="34"/>
  <c r="L11" i="34"/>
  <c r="M11" i="34"/>
  <c r="O1" i="34"/>
  <c r="P67" i="34"/>
  <c r="O67" i="34"/>
  <c r="K67" i="34"/>
  <c r="I67" i="34"/>
  <c r="H67" i="34"/>
  <c r="G67" i="34"/>
  <c r="F67" i="34"/>
  <c r="E67" i="34"/>
  <c r="D67" i="34"/>
  <c r="C67" i="34"/>
  <c r="J66" i="34"/>
  <c r="M66" i="34" s="1"/>
  <c r="J65" i="34"/>
  <c r="M65" i="34" s="1"/>
  <c r="J64" i="34"/>
  <c r="M64" i="34"/>
  <c r="P62" i="34"/>
  <c r="K62" i="34"/>
  <c r="I62" i="34"/>
  <c r="H62" i="34"/>
  <c r="G62" i="34"/>
  <c r="F62" i="34"/>
  <c r="E62" i="34"/>
  <c r="D62" i="34"/>
  <c r="C62" i="34"/>
  <c r="J61" i="34"/>
  <c r="M61" i="34" s="1"/>
  <c r="J60" i="34"/>
  <c r="M60" i="34" s="1"/>
  <c r="J59" i="34"/>
  <c r="M59" i="34" s="1"/>
  <c r="J58" i="34"/>
  <c r="M58" i="34" s="1"/>
  <c r="J55" i="34"/>
  <c r="J54" i="34"/>
  <c r="J52" i="34"/>
  <c r="J51" i="34"/>
  <c r="J50" i="34"/>
  <c r="J48" i="34"/>
  <c r="J47" i="34"/>
  <c r="J46" i="34"/>
  <c r="J45" i="34"/>
  <c r="J44" i="34"/>
  <c r="P43" i="34"/>
  <c r="P49" i="34" s="1"/>
  <c r="P53" i="34" s="1"/>
  <c r="K43" i="34"/>
  <c r="K49" i="34"/>
  <c r="K53" i="34"/>
  <c r="I43" i="34"/>
  <c r="I49" i="34" s="1"/>
  <c r="I53" i="34" s="1"/>
  <c r="H43" i="34"/>
  <c r="H49" i="34"/>
  <c r="H53" i="34"/>
  <c r="G43" i="34"/>
  <c r="G49" i="34" s="1"/>
  <c r="G53" i="34" s="1"/>
  <c r="F43" i="34"/>
  <c r="F49" i="34"/>
  <c r="F53" i="34"/>
  <c r="E43" i="34"/>
  <c r="E49" i="34" s="1"/>
  <c r="E53" i="34" s="1"/>
  <c r="D43" i="34"/>
  <c r="D49" i="34"/>
  <c r="D53" i="34"/>
  <c r="C43" i="34"/>
  <c r="C49" i="34" s="1"/>
  <c r="C53" i="34" s="1"/>
  <c r="J42" i="34"/>
  <c r="J41" i="34"/>
  <c r="J40" i="34"/>
  <c r="J39" i="34"/>
  <c r="J38" i="34"/>
  <c r="J43" i="34" s="1"/>
  <c r="J49" i="34" s="1"/>
  <c r="J53" i="34" s="1"/>
  <c r="P35" i="34"/>
  <c r="K35" i="34"/>
  <c r="I35" i="34"/>
  <c r="H35" i="34"/>
  <c r="G35" i="34"/>
  <c r="F35" i="34"/>
  <c r="E35" i="34"/>
  <c r="D35" i="34"/>
  <c r="C35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P11" i="34"/>
  <c r="O11" i="34"/>
  <c r="N11" i="34"/>
  <c r="K11" i="34"/>
  <c r="K56" i="34" s="1"/>
  <c r="K68" i="34" s="1"/>
  <c r="I11" i="34"/>
  <c r="H11" i="34"/>
  <c r="G11" i="34"/>
  <c r="F11" i="34"/>
  <c r="E11" i="34"/>
  <c r="D11" i="34"/>
  <c r="D56" i="34" s="1"/>
  <c r="D68" i="34" s="1"/>
  <c r="C11" i="34"/>
  <c r="J9" i="34"/>
  <c r="J11" i="34" s="1"/>
  <c r="J8" i="34"/>
  <c r="D21" i="27"/>
  <c r="D23" i="27" s="1"/>
  <c r="D14" i="27"/>
  <c r="D17" i="27"/>
  <c r="J9" i="45"/>
  <c r="L56" i="34" l="1"/>
  <c r="L68" i="34" s="1"/>
  <c r="M56" i="34"/>
  <c r="M68" i="34" s="1"/>
  <c r="C56" i="34"/>
  <c r="C68" i="34" s="1"/>
  <c r="J14" i="40"/>
  <c r="H56" i="34"/>
  <c r="H68" i="34" s="1"/>
  <c r="J35" i="34"/>
  <c r="K14" i="40"/>
  <c r="P24" i="46"/>
  <c r="F56" i="34"/>
  <c r="F68" i="34" s="1"/>
  <c r="J67" i="34"/>
  <c r="M67" i="34" s="1"/>
  <c r="N9" i="40"/>
  <c r="N14" i="40" s="1"/>
  <c r="I56" i="34"/>
  <c r="I68" i="34" s="1"/>
  <c r="E56" i="34"/>
  <c r="E68" i="34" s="1"/>
  <c r="G56" i="34"/>
  <c r="G68" i="34" s="1"/>
  <c r="J62" i="34"/>
  <c r="M62" i="34" s="1"/>
  <c r="N68" i="34" s="1"/>
  <c r="O14" i="40"/>
  <c r="O24" i="46"/>
  <c r="E11" i="46"/>
  <c r="G11" i="46" s="1"/>
  <c r="E22" i="46"/>
  <c r="H22" i="46" s="1"/>
  <c r="J22" i="46" s="1"/>
  <c r="E8" i="46"/>
  <c r="E17" i="46"/>
  <c r="E23" i="46"/>
  <c r="E16" i="46"/>
  <c r="G16" i="46" s="1"/>
  <c r="E14" i="46"/>
  <c r="E9" i="46"/>
  <c r="E21" i="46"/>
  <c r="O68" i="34"/>
  <c r="E13" i="46"/>
  <c r="E15" i="46"/>
  <c r="E20" i="46"/>
  <c r="E12" i="46"/>
  <c r="E19" i="46"/>
  <c r="I19" i="46" s="1"/>
  <c r="K19" i="46" s="1"/>
  <c r="E10" i="46"/>
  <c r="E18" i="46"/>
  <c r="J56" i="34"/>
  <c r="J68" i="34" s="1"/>
  <c r="I8" i="46"/>
  <c r="K8" i="46" s="1"/>
  <c r="H10" i="46"/>
  <c r="J10" i="46" s="1"/>
  <c r="I17" i="46"/>
  <c r="K17" i="46" s="1"/>
  <c r="I12" i="46"/>
  <c r="K12" i="46" s="1"/>
  <c r="P56" i="34"/>
  <c r="P68" i="34" s="1"/>
  <c r="H11" i="46"/>
  <c r="J11" i="46" s="1"/>
  <c r="H20" i="46"/>
  <c r="J20" i="46" s="1"/>
  <c r="H23" i="46"/>
  <c r="J23" i="46" s="1"/>
  <c r="I11" i="46"/>
  <c r="K11" i="46" s="1"/>
  <c r="E16" i="40"/>
  <c r="I14" i="46" l="1"/>
  <c r="K14" i="46" s="1"/>
  <c r="G14" i="46"/>
  <c r="G23" i="46"/>
  <c r="I23" i="46"/>
  <c r="K23" i="46" s="1"/>
  <c r="H16" i="46"/>
  <c r="J16" i="46" s="1"/>
  <c r="I10" i="46"/>
  <c r="K10" i="46" s="1"/>
  <c r="G10" i="46"/>
  <c r="I9" i="46"/>
  <c r="K9" i="46" s="1"/>
  <c r="H9" i="46"/>
  <c r="J9" i="46" s="1"/>
  <c r="G9" i="46"/>
  <c r="G19" i="46"/>
  <c r="H19" i="46"/>
  <c r="J19" i="46" s="1"/>
  <c r="I16" i="46"/>
  <c r="K16" i="46" s="1"/>
  <c r="G15" i="46"/>
  <c r="I15" i="46"/>
  <c r="K15" i="46" s="1"/>
  <c r="H17" i="46"/>
  <c r="J17" i="46" s="1"/>
  <c r="G17" i="46"/>
  <c r="H15" i="46"/>
  <c r="J15" i="46" s="1"/>
  <c r="I13" i="46"/>
  <c r="K13" i="46" s="1"/>
  <c r="H13" i="46"/>
  <c r="J13" i="46" s="1"/>
  <c r="G13" i="46"/>
  <c r="E24" i="46"/>
  <c r="G8" i="46"/>
  <c r="H8" i="46"/>
  <c r="J8" i="46" s="1"/>
  <c r="H12" i="46"/>
  <c r="J12" i="46" s="1"/>
  <c r="G12" i="46"/>
  <c r="G20" i="46"/>
  <c r="I20" i="46"/>
  <c r="K20" i="46" s="1"/>
  <c r="G22" i="46"/>
  <c r="I22" i="46"/>
  <c r="K22" i="46" s="1"/>
  <c r="H14" i="46"/>
  <c r="J14" i="46" s="1"/>
  <c r="H18" i="46"/>
  <c r="J18" i="46" s="1"/>
  <c r="G18" i="46"/>
  <c r="I18" i="46"/>
  <c r="K18" i="46" s="1"/>
  <c r="H21" i="46"/>
  <c r="J21" i="46" s="1"/>
  <c r="G21" i="46"/>
  <c r="I21" i="46"/>
  <c r="K21" i="46" s="1"/>
  <c r="G24" i="46" l="1"/>
  <c r="K24" i="46"/>
  <c r="J24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Flescher</author>
  </authors>
  <commentList>
    <comment ref="O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9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2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3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4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4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5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5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6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6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7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7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8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8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19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19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20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20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21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21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22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22" authorId="0" shapeId="0" xr:uid="{00000000-0006-0000-0600-00001E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O23" authorId="0" shapeId="0" xr:uid="{00000000-0006-0000-0600-00001F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  <comment ref="P23" authorId="0" shapeId="0" xr:uid="{00000000-0006-0000-0600-000020000000}">
      <text>
        <r>
          <rPr>
            <b/>
            <sz val="9"/>
            <color indexed="81"/>
            <rFont val="Tahoma"/>
            <family val="2"/>
          </rPr>
          <t>Mark Flescher:</t>
        </r>
        <r>
          <rPr>
            <sz val="9"/>
            <color indexed="81"/>
            <rFont val="Tahoma"/>
            <family val="2"/>
          </rPr>
          <t xml:space="preserve">
Will not calculate unless Placed in Service Date and Month for Tax Credit Rate are filled in</t>
        </r>
      </text>
    </comment>
  </commentList>
</comments>
</file>

<file path=xl/sharedStrings.xml><?xml version="1.0" encoding="utf-8"?>
<sst xmlns="http://schemas.openxmlformats.org/spreadsheetml/2006/main" count="354" uniqueCount="273">
  <si>
    <t>Structure(s)</t>
  </si>
  <si>
    <t>Replacement Reserve</t>
  </si>
  <si>
    <t>Land</t>
  </si>
  <si>
    <t>General Requirements</t>
  </si>
  <si>
    <t>Legal Fees</t>
  </si>
  <si>
    <t>Project Contingency</t>
  </si>
  <si>
    <t>Project Name:</t>
  </si>
  <si>
    <t>Amount of Funds</t>
  </si>
  <si>
    <t>TOTAL</t>
  </si>
  <si>
    <t>b. SOFT COSTS</t>
  </si>
  <si>
    <t>a. ACQUISITION</t>
  </si>
  <si>
    <t>c. CONSTRUCTION</t>
  </si>
  <si>
    <t>e. PROJECT RESERVES</t>
  </si>
  <si>
    <t>9% LIHC Program (LIHC)</t>
  </si>
  <si>
    <t>State Low Income Housing Credit (SLIHC)</t>
  </si>
  <si>
    <t>Source Name</t>
  </si>
  <si>
    <t>Assist Type</t>
  </si>
  <si>
    <t>Financing Term (months)</t>
  </si>
  <si>
    <t>Interest Rate %</t>
  </si>
  <si>
    <t>Lien Position</t>
  </si>
  <si>
    <t>Regulatory Term (years)</t>
  </si>
  <si>
    <t/>
  </si>
  <si>
    <t>C.  Development Budget</t>
  </si>
  <si>
    <t>A.  Costs</t>
  </si>
  <si>
    <t>1.</t>
  </si>
  <si>
    <t>2.</t>
  </si>
  <si>
    <t>3.</t>
  </si>
  <si>
    <t>4.</t>
  </si>
  <si>
    <t>Appraisal(s)</t>
  </si>
  <si>
    <t>5.</t>
  </si>
  <si>
    <t>Housing Consultant</t>
  </si>
  <si>
    <t>6.</t>
  </si>
  <si>
    <t>Survey</t>
  </si>
  <si>
    <t>7.</t>
  </si>
  <si>
    <t>Soil Borings</t>
  </si>
  <si>
    <t>8.</t>
  </si>
  <si>
    <t>Asbestos/Lead Based Paint Test</t>
  </si>
  <si>
    <t>9.</t>
  </si>
  <si>
    <t>Architecture/Engineering Fee</t>
  </si>
  <si>
    <t>10.</t>
  </si>
  <si>
    <t>Construction Manager Fee</t>
  </si>
  <si>
    <t>11.</t>
  </si>
  <si>
    <t>12.</t>
  </si>
  <si>
    <t>13.</t>
  </si>
  <si>
    <t>Cost Certification Audit</t>
  </si>
  <si>
    <t>14.</t>
  </si>
  <si>
    <t>Insurance(s)</t>
  </si>
  <si>
    <t>15.</t>
  </si>
  <si>
    <t>Taxes</t>
  </si>
  <si>
    <t>16.</t>
  </si>
  <si>
    <t>17.</t>
  </si>
  <si>
    <t>Closing Costs</t>
  </si>
  <si>
    <t>18.</t>
  </si>
  <si>
    <t>Title and Recording Fees</t>
  </si>
  <si>
    <t>19.</t>
  </si>
  <si>
    <t>Relocation Expenses</t>
  </si>
  <si>
    <t>20.</t>
  </si>
  <si>
    <t>Market Study</t>
  </si>
  <si>
    <t>21.</t>
  </si>
  <si>
    <t>Credit Application Fee</t>
  </si>
  <si>
    <t>22.</t>
  </si>
  <si>
    <t>Credit Allocation Fee</t>
  </si>
  <si>
    <t>23.</t>
  </si>
  <si>
    <t>24.</t>
  </si>
  <si>
    <t>25.</t>
  </si>
  <si>
    <t>26.</t>
  </si>
  <si>
    <t>Site Work</t>
  </si>
  <si>
    <t>27.</t>
  </si>
  <si>
    <t>Off Site Work</t>
  </si>
  <si>
    <t>28.</t>
  </si>
  <si>
    <t>Demolition</t>
  </si>
  <si>
    <t>29.</t>
  </si>
  <si>
    <t>Environmental Remediation</t>
  </si>
  <si>
    <t>30.</t>
  </si>
  <si>
    <t>31.</t>
  </si>
  <si>
    <t>32.</t>
  </si>
  <si>
    <t>Residential</t>
  </si>
  <si>
    <t>33.</t>
  </si>
  <si>
    <t>34.</t>
  </si>
  <si>
    <t>35.</t>
  </si>
  <si>
    <t>General Contractor's Insurance</t>
  </si>
  <si>
    <t>36.</t>
  </si>
  <si>
    <t>Performance Bond Premium</t>
  </si>
  <si>
    <t>37.</t>
  </si>
  <si>
    <t>38.</t>
  </si>
  <si>
    <t>39.</t>
  </si>
  <si>
    <t>Builder's Overhead</t>
  </si>
  <si>
    <t>40.</t>
  </si>
  <si>
    <t>Builder's Profit</t>
  </si>
  <si>
    <t>41.</t>
  </si>
  <si>
    <t>Total - Construction                                  (sum of lines 37 thru 40)</t>
  </si>
  <si>
    <t>42.</t>
  </si>
  <si>
    <t>43.</t>
  </si>
  <si>
    <t>LIHC/SLIHC Developer's Fee</t>
  </si>
  <si>
    <t>44.</t>
  </si>
  <si>
    <r>
      <t>d. WORKING CAPITAL</t>
    </r>
    <r>
      <rPr>
        <b/>
        <sz val="8"/>
        <rFont val="Times New Roman"/>
        <family val="1"/>
      </rPr>
      <t/>
    </r>
  </si>
  <si>
    <t>45.</t>
  </si>
  <si>
    <t>Initial Operating Deficit</t>
  </si>
  <si>
    <t>46.</t>
  </si>
  <si>
    <t>47.</t>
  </si>
  <si>
    <t>48.</t>
  </si>
  <si>
    <t>49.</t>
  </si>
  <si>
    <t>50.</t>
  </si>
  <si>
    <t>Capitalization of Operating Reserve</t>
  </si>
  <si>
    <t>51.</t>
  </si>
  <si>
    <t>52.</t>
  </si>
  <si>
    <t>53.</t>
  </si>
  <si>
    <t>54.</t>
  </si>
  <si>
    <t>C.  TOTAL</t>
  </si>
  <si>
    <t>Ineligible Basis</t>
  </si>
  <si>
    <t>Non-Profit Developer's Allowance</t>
  </si>
  <si>
    <t xml:space="preserve">Interim Interest </t>
  </si>
  <si>
    <t>Supplement Mgmt Fee/Marketing</t>
  </si>
  <si>
    <t>Commercial/Civic</t>
  </si>
  <si>
    <t>Community Service Facility</t>
  </si>
  <si>
    <t>Reserve for Adapting Units</t>
  </si>
  <si>
    <t>Other Construction (list on Tab 2)</t>
  </si>
  <si>
    <t>Total Units</t>
  </si>
  <si>
    <t>Name of Owner's Entity (Taxpayer):</t>
  </si>
  <si>
    <t>Taxpayer ID #</t>
  </si>
  <si>
    <t>Taxpayer Address:</t>
  </si>
  <si>
    <t>PROJECT NAME:</t>
  </si>
  <si>
    <t>ID #:</t>
  </si>
  <si>
    <t>A</t>
  </si>
  <si>
    <t>B</t>
  </si>
  <si>
    <t>C</t>
  </si>
  <si>
    <t>D</t>
  </si>
  <si>
    <t>E</t>
  </si>
  <si>
    <t>F</t>
  </si>
  <si>
    <t>Residential Square Footage</t>
  </si>
  <si>
    <t>Market Rate Units</t>
  </si>
  <si>
    <t>Sub-Total Units</t>
  </si>
  <si>
    <t>UNIT TYPE*</t>
  </si>
  <si>
    <t>NUMBER</t>
  </si>
  <si>
    <t>TOTAL SQ.FT.</t>
  </si>
  <si>
    <t>Total SLIHC Units</t>
  </si>
  <si>
    <t>Costs as of:</t>
  </si>
  <si>
    <t>Residential Unit Count</t>
  </si>
  <si>
    <t>Applicable Fraction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</si>
  <si>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</si>
  <si>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</si>
  <si>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</si>
  <si>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</si>
  <si>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</si>
  <si>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</si>
  <si>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</si>
  <si>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</si>
  <si>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</si>
  <si>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Tax Credit Rate</t>
  </si>
  <si>
    <t>For Tax Exempt Bond Financed Project ONLY</t>
  </si>
  <si>
    <t>PROJECT:</t>
  </si>
  <si>
    <t>Based on Cost Cert Dated:</t>
  </si>
  <si>
    <t>50% Test Calculation</t>
  </si>
  <si>
    <t>Net Tax Exempt bond proceeds / Aggregate Basis + land = % of project financed with tax-exempt bonds</t>
  </si>
  <si>
    <t>Numerator</t>
  </si>
  <si>
    <t>Net Tax Exempt Bond Proceeds*</t>
  </si>
  <si>
    <t>+ Earnings On Tax Exempt Bond Proceeds</t>
  </si>
  <si>
    <t>+</t>
  </si>
  <si>
    <t>Sub-Total</t>
  </si>
  <si>
    <r>
      <t xml:space="preserve">minus any Tax-Exempt proceeds spend on </t>
    </r>
    <r>
      <rPr>
        <b/>
        <sz val="10"/>
        <rFont val="Calibri"/>
        <family val="2"/>
      </rPr>
      <t>non-aggregate</t>
    </r>
    <r>
      <rPr>
        <sz val="10"/>
        <rFont val="Calibri"/>
        <family val="2"/>
      </rPr>
      <t xml:space="preserve"> basis items</t>
    </r>
  </si>
  <si>
    <t>-</t>
  </si>
  <si>
    <t>Total</t>
  </si>
  <si>
    <t>Denominator</t>
  </si>
  <si>
    <t>Tax credit aggregate basis items**</t>
  </si>
  <si>
    <t xml:space="preserve"> plus land</t>
  </si>
  <si>
    <t>% of project financed with tax-exempt bonds</t>
  </si>
  <si>
    <t xml:space="preserve">*Equals the portion of Tax Exempt Bond proceeds plus any earnings on such Proceeds used </t>
  </si>
  <si>
    <t>to finance the building's Aggregate Basis and the costs of the land on which the building is located</t>
  </si>
  <si>
    <t xml:space="preserve">**Aggregate Basis includes any cost capitalizable and attributable to the cost of the </t>
  </si>
  <si>
    <r>
      <t xml:space="preserve">building plus land (PLR 199917046).   </t>
    </r>
    <r>
      <rPr>
        <sz val="10"/>
        <rFont val="Calibri"/>
        <family val="2"/>
      </rPr>
      <t>Some practitioners believe entire building cost,</t>
    </r>
  </si>
  <si>
    <t xml:space="preserve"> e.g. including commercial costs, should be considered.</t>
  </si>
  <si>
    <t>Type of Rental Subsidy</t>
  </si>
  <si>
    <t>Schedule of Actual PROJECT Development Costs as of :</t>
  </si>
  <si>
    <t>Project ID #</t>
  </si>
  <si>
    <t>Project ID #:</t>
  </si>
  <si>
    <t>0 BR</t>
  </si>
  <si>
    <t>1 BR</t>
  </si>
  <si>
    <t>2 BR</t>
  </si>
  <si>
    <t>3 BR</t>
  </si>
  <si>
    <t>Project ID #/SHARS #</t>
  </si>
  <si>
    <t>Eligible Basis for Acquisition Credits**</t>
  </si>
  <si>
    <t>Non-Residential Acquisition</t>
  </si>
  <si>
    <r>
      <t xml:space="preserve">Total Acquisition </t>
    </r>
    <r>
      <rPr>
        <sz val="8"/>
        <rFont val="Calibri"/>
        <family val="2"/>
      </rPr>
      <t>(lines 1+2+3)</t>
    </r>
  </si>
  <si>
    <t>Other Soft Costs (list on Tab 2)</t>
  </si>
  <si>
    <t>Non-Residential Soft Costs</t>
  </si>
  <si>
    <r>
      <t>Subtotal Site Prep</t>
    </r>
    <r>
      <rPr>
        <sz val="8"/>
        <rFont val="Calibri"/>
        <family val="2"/>
      </rPr>
      <t xml:space="preserve"> (26-30)</t>
    </r>
  </si>
  <si>
    <r>
      <t>Subtotal-Contractor's Cost</t>
    </r>
    <r>
      <rPr>
        <sz val="8"/>
        <rFont val="Calibri"/>
        <family val="2"/>
      </rPr>
      <t xml:space="preserve"> (31-36)</t>
    </r>
  </si>
  <si>
    <t>Maintenance/Equipment (list Tab 2)</t>
  </si>
  <si>
    <t>Other Working Capital (list Tab 2)</t>
  </si>
  <si>
    <r>
      <t>Total-Working Capital</t>
    </r>
    <r>
      <rPr>
        <sz val="8"/>
        <rFont val="Calibri"/>
        <family val="2"/>
      </rPr>
      <t xml:space="preserve"> (45-48)</t>
    </r>
  </si>
  <si>
    <t>55.</t>
  </si>
  <si>
    <r>
      <t>Total - Reserves</t>
    </r>
    <r>
      <rPr>
        <sz val="8"/>
        <rFont val="Calibri"/>
        <family val="2"/>
      </rPr>
      <t xml:space="preserve"> (50+51+52)</t>
    </r>
  </si>
  <si>
    <t>56.</t>
  </si>
  <si>
    <t>SLIHC Only Units</t>
  </si>
  <si>
    <t xml:space="preserve">**   Management units include unit(s) reserved for resident managers, superintendents or 
      service personnel.  "Commercial" units, if any, should be noted separately. </t>
  </si>
  <si>
    <t>N/A</t>
  </si>
  <si>
    <t xml:space="preserve">Management Units** </t>
  </si>
  <si>
    <t>Subsidy</t>
  </si>
  <si>
    <t>Units Subsidized</t>
  </si>
  <si>
    <t>1. Permanent Financing Sources</t>
  </si>
  <si>
    <t>2. Rental Subsidies</t>
  </si>
  <si>
    <t>Maximum
Annual Amount*</t>
  </si>
  <si>
    <t>* If Known</t>
  </si>
  <si>
    <t>3. PILOTS, Property Tax Exemptions and Other Subsidies</t>
  </si>
  <si>
    <t>Deferred Costs
(To Be Paid)</t>
  </si>
  <si>
    <t>Community Facilities Costs</t>
  </si>
  <si>
    <t>Commercial Costs</t>
  </si>
  <si>
    <r>
      <t>Aggregate Basis
"</t>
    </r>
    <r>
      <rPr>
        <b/>
        <sz val="6"/>
        <rFont val="Calibri"/>
        <family val="2"/>
      </rPr>
      <t>As of Right" 
4% only</t>
    </r>
  </si>
  <si>
    <t>Eligible Basis for New Construction / Rehab Credits</t>
  </si>
  <si>
    <t>25.1</t>
  </si>
  <si>
    <t>25.2</t>
  </si>
  <si>
    <t>25.3</t>
  </si>
  <si>
    <t>25.4</t>
  </si>
  <si>
    <t>25.5</t>
  </si>
  <si>
    <t>25.6</t>
  </si>
  <si>
    <t>25.7</t>
  </si>
  <si>
    <t>25.8</t>
  </si>
  <si>
    <t xml:space="preserve">Other Soft Costs </t>
  </si>
  <si>
    <t>Additional Detail — Project Costs and Basis</t>
  </si>
  <si>
    <t xml:space="preserve">Maintenance/Equipment </t>
  </si>
  <si>
    <t>Other Working Capital</t>
  </si>
  <si>
    <t>PROJECT ID #:</t>
  </si>
  <si>
    <t>Aggregate Basis
"As of Right" 
4% only</t>
  </si>
  <si>
    <r>
      <t xml:space="preserve">Commercial Costs
</t>
    </r>
    <r>
      <rPr>
        <b/>
        <sz val="6"/>
        <rFont val="Calibri"/>
        <family val="2"/>
      </rPr>
      <t>(also included in Ineligible Basis)</t>
    </r>
  </si>
  <si>
    <t>Community Facilities Costs
(also included in Basis)</t>
  </si>
  <si>
    <t>Amort.
(months)</t>
  </si>
  <si>
    <t>Fixed / Variable</t>
  </si>
  <si>
    <t xml:space="preserve">LIHC Applicable Fraction </t>
  </si>
  <si>
    <t>LIHC Only Units</t>
  </si>
  <si>
    <t>LIHC &amp; SLIHC Units</t>
  </si>
  <si>
    <t>Total LIHC Units</t>
  </si>
  <si>
    <t>P</t>
  </si>
  <si>
    <t xml:space="preserve">As-of-Right 4% </t>
  </si>
  <si>
    <t>Tax Credit Program Funding Award/Allocation:</t>
  </si>
  <si>
    <t>Total Permanent Sources</t>
  </si>
  <si>
    <t>Other HCR Fees</t>
  </si>
  <si>
    <r>
      <t>Total - Development Cost</t>
    </r>
    <r>
      <rPr>
        <sz val="8"/>
        <rFont val="Calibri"/>
        <family val="2"/>
      </rPr>
      <t xml:space="preserve"> 
(sum of 3, 25, 41, 42 and 43)</t>
    </r>
  </si>
  <si>
    <r>
      <t xml:space="preserve">Total Soft Costs                                       </t>
    </r>
    <r>
      <rPr>
        <sz val="8"/>
        <rFont val="Calibri"/>
        <family val="2"/>
      </rPr>
      <t>(sum lines 4 through 24)</t>
    </r>
  </si>
  <si>
    <r>
      <t xml:space="preserve">Total Project Cost
</t>
    </r>
    <r>
      <rPr>
        <sz val="8"/>
        <rFont val="Calibri"/>
        <family val="2"/>
      </rPr>
      <t>(sum of lines 44, 49 and 53)</t>
    </r>
  </si>
  <si>
    <t>SLIHC Applicable Fraction Determination</t>
  </si>
  <si>
    <t>Building #</t>
  </si>
  <si>
    <t>BIN</t>
  </si>
  <si>
    <t>Address</t>
  </si>
  <si>
    <t>% Affordable                        (F=D/E)</t>
  </si>
  <si>
    <t>% Affordable (I=G/H)</t>
  </si>
  <si>
    <t>% Affordable: Lower of Unit Count (F) or Square Footage (I)</t>
  </si>
  <si>
    <t>New Constuction and Rehabiltaion Buildings</t>
  </si>
  <si>
    <t>Adjusted Eligible Basis 
(30% Boost 
If Applicable)</t>
  </si>
  <si>
    <t>SLIHC Applicable Fraction</t>
  </si>
  <si>
    <t># Total Units*</t>
  </si>
  <si>
    <t>Total Square Footage*</t>
  </si>
  <si>
    <t>*   net of management units.</t>
  </si>
  <si>
    <t>Building Fraction</t>
  </si>
  <si>
    <t>D x Total Eligible Basis*</t>
  </si>
  <si>
    <t>Month for Tax Credit Rate**</t>
  </si>
  <si>
    <t>*  This chart is an extension of the financial schedules;  the sum of eligible basis per building should match the financial schedules.</t>
  </si>
  <si>
    <t>** Month used to set credit rate — month of credit rate lock-in or month of placed in service date.</t>
  </si>
  <si>
    <t>DDA 
or
QCT</t>
  </si>
  <si>
    <t>LIHC Applicable Fraction Determination</t>
  </si>
  <si>
    <t># LIHC Units*</t>
  </si>
  <si>
    <t>Total LIHC Units Square Footage*</t>
  </si>
  <si>
    <t># SLIHC Units*</t>
  </si>
  <si>
    <t>Total SLIHC Units Square Footage*</t>
  </si>
  <si>
    <t>*   Insert rows to provide further breakdown of unit types if units differ by amenities such as bathrooms, dens, etc.</t>
  </si>
  <si>
    <t>LIHC Qualified Basis (I=E or G x H)</t>
  </si>
  <si>
    <t>SLIHC Qualified Basis J=E or G x I)</t>
  </si>
  <si>
    <t>Annual New Construction / Rehab LIHC Amount (P=J x N)</t>
  </si>
  <si>
    <t>Annual New Construction / Rehab SLIHC Amount (P=K x N)</t>
  </si>
  <si>
    <t>All subsidies apply to all buildings in this Project</t>
  </si>
  <si>
    <t>Different Buildings have different subsidies (complete a separate form for each building)</t>
  </si>
  <si>
    <t>Building Schedule</t>
  </si>
  <si>
    <t>Building Address:</t>
  </si>
  <si>
    <r>
      <t xml:space="preserve">Placed In Service Date
</t>
    </r>
    <r>
      <rPr>
        <b/>
        <sz val="8"/>
        <color indexed="8"/>
        <rFont val="Calibri"/>
        <family val="2"/>
      </rPr>
      <t>(Month, Day &amp;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</si>
</sst>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%"/>
    <numFmt numFmtId="167" formatCode="m/d/yy;@"/>
    <numFmt numFmtId="168" formatCode="_(* #,##0_);_(* \(#,##0\);_(* &quot;-&quot;??_);_(@_)"/>
    <numFmt numFmtId="169" formatCode="mmmm\ d\,\ yyyy"/>
    <numFmt numFmtId="170" formatCode="&quot;$&quot;#,##0.0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u/>
      <sz val="10"/>
      <name val="Calibri"/>
      <family val="2"/>
    </font>
    <font>
      <sz val="10"/>
      <name val="Arial"/>
      <family val="2"/>
    </font>
    <font>
      <b/>
      <sz val="6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486">
    <xf numFmtId="0" fontId="0" fillId="0" borderId="0"/>
    <xf numFmtId="44" fontId="26" fillId="4" borderId="1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7" fillId="2" borderId="2">
      <protection locked="0"/>
    </xf>
    <xf numFmtId="164" fontId="12" fillId="2" borderId="2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2">
    <xf numFmtId="0" fontId="0" fillId="0" borderId="0" xfId="0"/>
    <xf numFmtId="5" fontId="4" fillId="0" borderId="0" xfId="0" applyNumberFormat="1" applyFont="1" applyAlignment="1" applyProtection="1">
      <alignment horizontal="right"/>
    </xf>
    <xf numFmtId="0" fontId="2" fillId="0" borderId="0" xfId="0" applyFont="1" applyFill="1" applyProtection="1"/>
    <xf numFmtId="0" fontId="4" fillId="0" borderId="0" xfId="0" applyFont="1" applyFill="1" applyProtection="1"/>
    <xf numFmtId="14" fontId="12" fillId="0" borderId="3" xfId="0" applyNumberFormat="1" applyFont="1" applyBorder="1"/>
    <xf numFmtId="169" fontId="13" fillId="0" borderId="0" xfId="550" applyNumberFormat="1" applyFont="1" applyAlignment="1">
      <alignment horizontal="left"/>
    </xf>
    <xf numFmtId="0" fontId="13" fillId="0" borderId="0" xfId="550" applyFont="1" applyAlignment="1">
      <alignment horizontal="center"/>
    </xf>
    <xf numFmtId="0" fontId="12" fillId="0" borderId="0" xfId="550" applyFont="1"/>
    <xf numFmtId="0" fontId="12" fillId="0" borderId="0" xfId="550" applyFont="1" applyBorder="1" applyAlignment="1">
      <alignment horizontal="center"/>
    </xf>
    <xf numFmtId="0" fontId="12" fillId="0" borderId="0" xfId="550" applyFont="1" applyAlignment="1">
      <alignment horizontal="center"/>
    </xf>
    <xf numFmtId="0" fontId="12" fillId="0" borderId="0" xfId="550" applyFont="1" applyAlignment="1"/>
    <xf numFmtId="0" fontId="15" fillId="0" borderId="0" xfId="550" applyFont="1" applyBorder="1" applyAlignment="1"/>
    <xf numFmtId="0" fontId="13" fillId="0" borderId="0" xfId="550" quotePrefix="1" applyFont="1" applyAlignment="1">
      <alignment horizontal="left"/>
    </xf>
    <xf numFmtId="0" fontId="13" fillId="0" borderId="4" xfId="550" applyFont="1" applyBorder="1" applyAlignment="1">
      <alignment horizontal="center"/>
    </xf>
    <xf numFmtId="0" fontId="12" fillId="0" borderId="5" xfId="550" applyFont="1" applyBorder="1" applyAlignment="1">
      <alignment horizontal="center"/>
    </xf>
    <xf numFmtId="0" fontId="12" fillId="0" borderId="6" xfId="550" applyFont="1" applyBorder="1" applyAlignment="1">
      <alignment horizontal="center"/>
    </xf>
    <xf numFmtId="0" fontId="13" fillId="0" borderId="0" xfId="550" applyFont="1" applyBorder="1" applyAlignment="1">
      <alignment horizontal="center"/>
    </xf>
    <xf numFmtId="0" fontId="14" fillId="0" borderId="0" xfId="55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2" fillId="0" borderId="0" xfId="0" applyFont="1"/>
    <xf numFmtId="0" fontId="13" fillId="0" borderId="7" xfId="0" applyFont="1" applyBorder="1"/>
    <xf numFmtId="0" fontId="13" fillId="0" borderId="0" xfId="0" applyFont="1"/>
    <xf numFmtId="0" fontId="12" fillId="0" borderId="0" xfId="0" applyFont="1" applyBorder="1"/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vertical="top" wrapText="1"/>
    </xf>
    <xf numFmtId="42" fontId="12" fillId="0" borderId="10" xfId="0" applyNumberFormat="1" applyFont="1" applyBorder="1" applyAlignment="1">
      <alignment vertical="top"/>
    </xf>
    <xf numFmtId="0" fontId="12" fillId="0" borderId="11" xfId="0" applyFont="1" applyBorder="1"/>
    <xf numFmtId="0" fontId="12" fillId="0" borderId="12" xfId="0" applyFont="1" applyBorder="1"/>
    <xf numFmtId="0" fontId="13" fillId="0" borderId="11" xfId="0" applyFont="1" applyBorder="1" applyAlignment="1">
      <alignment horizontal="right"/>
    </xf>
    <xf numFmtId="0" fontId="12" fillId="0" borderId="13" xfId="0" applyFont="1" applyBorder="1"/>
    <xf numFmtId="7" fontId="12" fillId="2" borderId="14" xfId="90" applyNumberFormat="1" applyFont="1" applyFill="1" applyBorder="1" applyProtection="1">
      <protection locked="0"/>
    </xf>
    <xf numFmtId="0" fontId="12" fillId="0" borderId="15" xfId="0" quotePrefix="1" applyFont="1" applyBorder="1"/>
    <xf numFmtId="0" fontId="13" fillId="0" borderId="15" xfId="0" quotePrefix="1" applyFont="1" applyBorder="1" applyAlignment="1">
      <alignment horizontal="right"/>
    </xf>
    <xf numFmtId="7" fontId="12" fillId="2" borderId="16" xfId="90" applyNumberFormat="1" applyFont="1" applyFill="1" applyBorder="1" applyProtection="1">
      <protection locked="0"/>
    </xf>
    <xf numFmtId="0" fontId="12" fillId="0" borderId="17" xfId="0" applyFont="1" applyBorder="1" applyAlignment="1">
      <alignment horizontal="right"/>
    </xf>
    <xf numFmtId="7" fontId="13" fillId="0" borderId="18" xfId="90" applyNumberFormat="1" applyFont="1" applyBorder="1"/>
    <xf numFmtId="0" fontId="12" fillId="0" borderId="13" xfId="0" quotePrefix="1" applyFont="1" applyBorder="1" applyAlignment="1">
      <alignment horizontal="left" wrapText="1"/>
    </xf>
    <xf numFmtId="0" fontId="13" fillId="0" borderId="13" xfId="0" quotePrefix="1" applyFont="1" applyBorder="1" applyAlignment="1">
      <alignment horizontal="right" wrapText="1"/>
    </xf>
    <xf numFmtId="170" fontId="12" fillId="0" borderId="14" xfId="0" applyNumberFormat="1" applyFont="1" applyBorder="1"/>
    <xf numFmtId="0" fontId="13" fillId="0" borderId="3" xfId="0" applyFont="1" applyBorder="1" applyAlignment="1">
      <alignment horizontal="right"/>
    </xf>
    <xf numFmtId="170" fontId="13" fillId="0" borderId="19" xfId="0" applyNumberFormat="1" applyFont="1" applyBorder="1"/>
    <xf numFmtId="170" fontId="12" fillId="0" borderId="12" xfId="0" applyNumberFormat="1" applyFont="1" applyBorder="1"/>
    <xf numFmtId="42" fontId="12" fillId="0" borderId="0" xfId="0" applyNumberFormat="1" applyFont="1" applyBorder="1" applyAlignment="1">
      <alignment wrapText="1"/>
    </xf>
    <xf numFmtId="42" fontId="12" fillId="0" borderId="13" xfId="0" applyNumberFormat="1" applyFont="1" applyBorder="1"/>
    <xf numFmtId="42" fontId="13" fillId="0" borderId="13" xfId="0" quotePrefix="1" applyNumberFormat="1" applyFont="1" applyBorder="1" applyAlignment="1">
      <alignment horizontal="right"/>
    </xf>
    <xf numFmtId="170" fontId="12" fillId="2" borderId="14" xfId="0" applyNumberFormat="1" applyFont="1" applyFill="1" applyBorder="1" applyProtection="1">
      <protection locked="0"/>
    </xf>
    <xf numFmtId="0" fontId="13" fillId="0" borderId="0" xfId="0" applyFont="1" applyBorder="1" applyAlignment="1">
      <alignment horizontal="right"/>
    </xf>
    <xf numFmtId="170" fontId="13" fillId="0" borderId="12" xfId="0" applyNumberFormat="1" applyFont="1" applyBorder="1"/>
    <xf numFmtId="0" fontId="12" fillId="0" borderId="20" xfId="0" applyFont="1" applyBorder="1"/>
    <xf numFmtId="0" fontId="13" fillId="0" borderId="3" xfId="0" applyFont="1" applyBorder="1"/>
    <xf numFmtId="0" fontId="13" fillId="0" borderId="21" xfId="0" applyFont="1" applyBorder="1"/>
    <xf numFmtId="0" fontId="12" fillId="0" borderId="22" xfId="0" applyFont="1" applyBorder="1"/>
    <xf numFmtId="0" fontId="13" fillId="0" borderId="0" xfId="0" applyFont="1" applyBorder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12" fillId="0" borderId="0" xfId="550" applyFont="1" applyAlignment="1">
      <alignment horizontal="right"/>
    </xf>
    <xf numFmtId="14" fontId="12" fillId="0" borderId="3" xfId="0" applyNumberFormat="1" applyFont="1" applyBorder="1" applyAlignment="1">
      <alignment horizontal="left"/>
    </xf>
    <xf numFmtId="0" fontId="12" fillId="0" borderId="3" xfId="0" applyNumberFormat="1" applyFont="1" applyBorder="1" applyAlignment="1">
      <alignment horizontal="left"/>
    </xf>
    <xf numFmtId="0" fontId="13" fillId="0" borderId="23" xfId="550" applyFont="1" applyBorder="1" applyAlignment="1">
      <alignment horizontal="center"/>
    </xf>
    <xf numFmtId="0" fontId="12" fillId="0" borderId="24" xfId="550" applyFont="1" applyBorder="1" applyAlignment="1">
      <alignment horizontal="center"/>
    </xf>
    <xf numFmtId="0" fontId="12" fillId="2" borderId="25" xfId="550" applyFont="1" applyFill="1" applyBorder="1" applyAlignment="1" applyProtection="1">
      <alignment horizontal="center"/>
      <protection locked="0"/>
    </xf>
    <xf numFmtId="0" fontId="12" fillId="2" borderId="26" xfId="550" applyFont="1" applyFill="1" applyBorder="1" applyAlignment="1" applyProtection="1">
      <alignment horizontal="center"/>
      <protection locked="0"/>
    </xf>
    <xf numFmtId="0" fontId="12" fillId="2" borderId="27" xfId="550" applyFont="1" applyFill="1" applyBorder="1" applyAlignment="1" applyProtection="1">
      <alignment horizontal="center"/>
      <protection locked="0"/>
    </xf>
    <xf numFmtId="0" fontId="12" fillId="0" borderId="28" xfId="550" applyFont="1" applyBorder="1" applyAlignment="1">
      <alignment horizontal="center"/>
    </xf>
    <xf numFmtId="0" fontId="12" fillId="2" borderId="29" xfId="550" applyFont="1" applyFill="1" applyBorder="1" applyAlignment="1" applyProtection="1">
      <alignment horizontal="center"/>
      <protection locked="0"/>
    </xf>
    <xf numFmtId="0" fontId="12" fillId="0" borderId="30" xfId="550" applyFont="1" applyBorder="1" applyAlignment="1">
      <alignment horizontal="center"/>
    </xf>
    <xf numFmtId="0" fontId="12" fillId="0" borderId="31" xfId="550" applyFont="1" applyBorder="1" applyAlignment="1">
      <alignment horizontal="center"/>
    </xf>
    <xf numFmtId="0" fontId="12" fillId="2" borderId="30" xfId="550" applyFont="1" applyFill="1" applyBorder="1" applyAlignment="1" applyProtection="1">
      <alignment horizontal="center"/>
      <protection locked="0"/>
    </xf>
    <xf numFmtId="0" fontId="12" fillId="2" borderId="2" xfId="550" applyFont="1" applyFill="1" applyBorder="1" applyAlignment="1" applyProtection="1">
      <alignment horizontal="center"/>
      <protection locked="0"/>
    </xf>
    <xf numFmtId="0" fontId="12" fillId="2" borderId="32" xfId="550" applyFont="1" applyFill="1" applyBorder="1" applyAlignment="1" applyProtection="1">
      <alignment horizontal="center"/>
      <protection locked="0"/>
    </xf>
    <xf numFmtId="0" fontId="12" fillId="2" borderId="33" xfId="550" applyFont="1" applyFill="1" applyBorder="1" applyAlignment="1" applyProtection="1">
      <alignment horizontal="center"/>
      <protection locked="0"/>
    </xf>
    <xf numFmtId="0" fontId="12" fillId="2" borderId="34" xfId="550" applyFont="1" applyFill="1" applyBorder="1" applyAlignment="1" applyProtection="1">
      <alignment horizontal="center"/>
      <protection locked="0"/>
    </xf>
    <xf numFmtId="0" fontId="12" fillId="2" borderId="35" xfId="550" applyFont="1" applyFill="1" applyBorder="1" applyAlignment="1" applyProtection="1">
      <alignment horizontal="center"/>
      <protection locked="0"/>
    </xf>
    <xf numFmtId="0" fontId="12" fillId="2" borderId="36" xfId="550" applyFont="1" applyFill="1" applyBorder="1" applyAlignment="1" applyProtection="1">
      <alignment horizontal="center"/>
      <protection locked="0"/>
    </xf>
    <xf numFmtId="0" fontId="12" fillId="2" borderId="22" xfId="550" applyFont="1" applyFill="1" applyBorder="1" applyAlignment="1" applyProtection="1">
      <alignment horizontal="center"/>
      <protection locked="0"/>
    </xf>
    <xf numFmtId="0" fontId="12" fillId="2" borderId="37" xfId="550" applyFont="1" applyFill="1" applyBorder="1" applyAlignment="1" applyProtection="1">
      <alignment horizontal="center"/>
      <protection locked="0"/>
    </xf>
    <xf numFmtId="0" fontId="12" fillId="2" borderId="0" xfId="550" applyFont="1" applyFill="1" applyBorder="1" applyAlignment="1" applyProtection="1">
      <alignment horizontal="center"/>
      <protection locked="0"/>
    </xf>
    <xf numFmtId="0" fontId="13" fillId="0" borderId="5" xfId="550" applyFont="1" applyBorder="1" applyAlignment="1">
      <alignment horizontal="center"/>
    </xf>
    <xf numFmtId="0" fontId="13" fillId="0" borderId="38" xfId="550" applyFont="1" applyBorder="1" applyAlignment="1">
      <alignment horizontal="center"/>
    </xf>
    <xf numFmtId="0" fontId="29" fillId="0" borderId="0" xfId="0" applyFont="1" applyBorder="1" applyAlignment="1" applyProtection="1"/>
    <xf numFmtId="0" fontId="30" fillId="0" borderId="0" xfId="0" applyFont="1"/>
    <xf numFmtId="0" fontId="30" fillId="0" borderId="0" xfId="0" applyFont="1" applyBorder="1" applyAlignment="1" applyProtection="1">
      <alignment horizontal="right"/>
    </xf>
    <xf numFmtId="5" fontId="29" fillId="0" borderId="32" xfId="0" applyNumberFormat="1" applyFont="1" applyBorder="1" applyAlignment="1" applyProtection="1">
      <alignment horizontal="center" vertical="center"/>
    </xf>
    <xf numFmtId="5" fontId="29" fillId="0" borderId="15" xfId="0" applyNumberFormat="1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/>
    </xf>
    <xf numFmtId="0" fontId="29" fillId="0" borderId="2" xfId="0" applyFont="1" applyBorder="1" applyAlignment="1" applyProtection="1">
      <alignment horizontal="center"/>
    </xf>
    <xf numFmtId="5" fontId="29" fillId="0" borderId="39" xfId="0" applyNumberFormat="1" applyFont="1" applyBorder="1" applyAlignment="1" applyProtection="1">
      <alignment horizontal="center"/>
    </xf>
    <xf numFmtId="0" fontId="29" fillId="0" borderId="1" xfId="0" applyFont="1" applyBorder="1" applyAlignment="1" applyProtection="1">
      <alignment horizontal="center"/>
    </xf>
    <xf numFmtId="0" fontId="30" fillId="0" borderId="27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5" fontId="29" fillId="0" borderId="13" xfId="0" applyNumberFormat="1" applyFont="1" applyBorder="1" applyAlignment="1" applyProtection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40" xfId="0" applyFont="1" applyBorder="1" applyAlignment="1">
      <alignment horizontal="center" wrapText="1"/>
    </xf>
    <xf numFmtId="0" fontId="29" fillId="0" borderId="15" xfId="0" applyFont="1" applyBorder="1" applyAlignment="1">
      <alignment wrapText="1"/>
    </xf>
    <xf numFmtId="0" fontId="30" fillId="0" borderId="32" xfId="0" quotePrefix="1" applyFont="1" applyBorder="1" applyAlignment="1" applyProtection="1">
      <alignment horizontal="right"/>
    </xf>
    <xf numFmtId="0" fontId="30" fillId="0" borderId="15" xfId="0" applyFont="1" applyBorder="1" applyProtection="1"/>
    <xf numFmtId="3" fontId="30" fillId="2" borderId="2" xfId="0" applyNumberFormat="1" applyFont="1" applyFill="1" applyBorder="1" applyProtection="1">
      <protection locked="0"/>
    </xf>
    <xf numFmtId="3" fontId="30" fillId="2" borderId="32" xfId="0" applyNumberFormat="1" applyFont="1" applyFill="1" applyBorder="1" applyProtection="1">
      <protection locked="0"/>
    </xf>
    <xf numFmtId="38" fontId="30" fillId="0" borderId="41" xfId="0" applyNumberFormat="1" applyFont="1" applyFill="1" applyBorder="1" applyAlignment="1" applyProtection="1"/>
    <xf numFmtId="3" fontId="30" fillId="2" borderId="1" xfId="0" applyNumberFormat="1" applyFont="1" applyFill="1" applyBorder="1" applyProtection="1"/>
    <xf numFmtId="0" fontId="29" fillId="0" borderId="32" xfId="0" quotePrefix="1" applyFont="1" applyFill="1" applyBorder="1" applyAlignment="1" applyProtection="1">
      <alignment horizontal="right"/>
    </xf>
    <xf numFmtId="3" fontId="29" fillId="0" borderId="2" xfId="0" applyNumberFormat="1" applyFont="1" applyFill="1" applyBorder="1" applyAlignment="1" applyProtection="1">
      <alignment vertical="center"/>
    </xf>
    <xf numFmtId="38" fontId="29" fillId="0" borderId="41" xfId="0" applyNumberFormat="1" applyFont="1" applyFill="1" applyBorder="1" applyAlignment="1" applyProtection="1">
      <alignment vertical="center"/>
    </xf>
    <xf numFmtId="3" fontId="29" fillId="0" borderId="1" xfId="0" applyNumberFormat="1" applyFont="1" applyFill="1" applyBorder="1" applyAlignment="1" applyProtection="1">
      <alignment vertical="center"/>
    </xf>
    <xf numFmtId="0" fontId="31" fillId="0" borderId="15" xfId="0" applyFont="1" applyBorder="1" applyAlignment="1" applyProtection="1">
      <alignment horizontal="center"/>
    </xf>
    <xf numFmtId="0" fontId="30" fillId="0" borderId="32" xfId="0" quotePrefix="1" applyFont="1" applyBorder="1" applyAlignment="1" applyProtection="1">
      <alignment horizontal="right" wrapText="1"/>
    </xf>
    <xf numFmtId="0" fontId="30" fillId="0" borderId="15" xfId="0" applyFont="1" applyBorder="1" applyAlignment="1" applyProtection="1">
      <alignment horizontal="left"/>
    </xf>
    <xf numFmtId="0" fontId="30" fillId="0" borderId="15" xfId="0" applyFont="1" applyBorder="1" applyAlignment="1" applyProtection="1"/>
    <xf numFmtId="0" fontId="29" fillId="0" borderId="32" xfId="0" quotePrefix="1" applyFont="1" applyFill="1" applyBorder="1" applyAlignment="1" applyProtection="1">
      <alignment horizontal="righ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Border="1" applyAlignment="1">
      <alignment horizontal="center" wrapText="1"/>
    </xf>
    <xf numFmtId="0" fontId="30" fillId="0" borderId="27" xfId="0" quotePrefix="1" applyFont="1" applyBorder="1" applyAlignment="1" applyProtection="1">
      <alignment horizontal="right"/>
    </xf>
    <xf numFmtId="3" fontId="30" fillId="0" borderId="2" xfId="0" applyNumberFormat="1" applyFont="1" applyFill="1" applyBorder="1" applyProtection="1"/>
    <xf numFmtId="0" fontId="29" fillId="0" borderId="32" xfId="0" quotePrefix="1" applyFont="1" applyFill="1" applyBorder="1" applyAlignment="1" applyProtection="1">
      <alignment horizontal="right" vertical="center"/>
    </xf>
    <xf numFmtId="0" fontId="29" fillId="0" borderId="15" xfId="0" applyFont="1" applyFill="1" applyBorder="1" applyAlignment="1" applyProtection="1">
      <alignment vertical="center" wrapText="1"/>
    </xf>
    <xf numFmtId="3" fontId="29" fillId="0" borderId="32" xfId="0" applyNumberFormat="1" applyFont="1" applyFill="1" applyBorder="1" applyAlignment="1" applyProtection="1">
      <alignment vertical="center"/>
    </xf>
    <xf numFmtId="0" fontId="29" fillId="0" borderId="32" xfId="0" quotePrefix="1" applyFont="1" applyBorder="1" applyAlignment="1" applyProtection="1">
      <alignment horizontal="right" vertical="center"/>
    </xf>
    <xf numFmtId="0" fontId="29" fillId="0" borderId="15" xfId="0" applyFont="1" applyBorder="1" applyAlignment="1" applyProtection="1">
      <alignment vertical="center" wrapText="1"/>
    </xf>
    <xf numFmtId="0" fontId="31" fillId="0" borderId="32" xfId="0" applyFont="1" applyBorder="1" applyAlignment="1" applyProtection="1">
      <alignment horizontal="center" wrapText="1"/>
    </xf>
    <xf numFmtId="0" fontId="31" fillId="0" borderId="15" xfId="0" applyFont="1" applyBorder="1" applyAlignment="1" applyProtection="1">
      <alignment horizontal="center" wrapText="1"/>
    </xf>
    <xf numFmtId="3" fontId="30" fillId="3" borderId="1" xfId="0" applyNumberFormat="1" applyFont="1" applyFill="1" applyBorder="1" applyProtection="1"/>
    <xf numFmtId="0" fontId="30" fillId="0" borderId="1" xfId="0" applyFont="1" applyBorder="1" applyProtection="1"/>
    <xf numFmtId="0" fontId="29" fillId="0" borderId="32" xfId="0" quotePrefix="1" applyFont="1" applyBorder="1" applyAlignment="1" applyProtection="1">
      <alignment horizontal="right"/>
    </xf>
    <xf numFmtId="3" fontId="30" fillId="5" borderId="2" xfId="0" applyNumberFormat="1" applyFont="1" applyFill="1" applyBorder="1" applyProtection="1">
      <protection locked="0"/>
    </xf>
    <xf numFmtId="38" fontId="29" fillId="0" borderId="42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horizontal="right"/>
    </xf>
    <xf numFmtId="0" fontId="12" fillId="2" borderId="40" xfId="550" applyFont="1" applyFill="1" applyBorder="1" applyAlignment="1" applyProtection="1">
      <alignment horizontal="center"/>
      <protection locked="0"/>
    </xf>
    <xf numFmtId="0" fontId="12" fillId="2" borderId="1" xfId="550" applyFont="1" applyFill="1" applyBorder="1" applyAlignment="1" applyProtection="1">
      <alignment horizontal="center"/>
      <protection locked="0"/>
    </xf>
    <xf numFmtId="0" fontId="13" fillId="0" borderId="43" xfId="550" applyFont="1" applyBorder="1" applyAlignment="1">
      <alignment horizontal="center"/>
    </xf>
    <xf numFmtId="0" fontId="12" fillId="0" borderId="29" xfId="550" applyFont="1" applyBorder="1" applyAlignment="1">
      <alignment horizontal="center"/>
    </xf>
    <xf numFmtId="0" fontId="12" fillId="2" borderId="44" xfId="550" applyFont="1" applyFill="1" applyBorder="1" applyAlignment="1" applyProtection="1">
      <alignment horizontal="center"/>
      <protection locked="0"/>
    </xf>
    <xf numFmtId="3" fontId="26" fillId="4" borderId="2" xfId="0" applyNumberFormat="1" applyFont="1" applyFill="1" applyBorder="1" applyProtection="1"/>
    <xf numFmtId="44" fontId="26" fillId="4" borderId="1" xfId="1"/>
    <xf numFmtId="0" fontId="27" fillId="0" borderId="0" xfId="0" applyFont="1" applyProtection="1"/>
    <xf numFmtId="0" fontId="27" fillId="0" borderId="0" xfId="0" applyFont="1" applyFill="1" applyBorder="1" applyProtection="1"/>
    <xf numFmtId="5" fontId="32" fillId="0" borderId="0" xfId="0" applyNumberFormat="1" applyFont="1" applyAlignment="1" applyProtection="1">
      <alignment horizontal="right"/>
    </xf>
    <xf numFmtId="0" fontId="27" fillId="0" borderId="0" xfId="0" applyFont="1" applyBorder="1" applyAlignment="1" applyProtection="1">
      <alignment horizontal="center"/>
    </xf>
    <xf numFmtId="0" fontId="33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right"/>
    </xf>
    <xf numFmtId="0" fontId="27" fillId="0" borderId="0" xfId="0" applyFont="1" applyAlignment="1" applyProtection="1">
      <alignment horizontal="left"/>
    </xf>
    <xf numFmtId="5" fontId="27" fillId="0" borderId="0" xfId="0" applyNumberFormat="1" applyFont="1" applyProtection="1"/>
    <xf numFmtId="0" fontId="27" fillId="0" borderId="22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14" fontId="27" fillId="0" borderId="0" xfId="0" applyNumberFormat="1" applyFont="1" applyProtection="1"/>
    <xf numFmtId="14" fontId="34" fillId="0" borderId="0" xfId="0" applyNumberFormat="1" applyFont="1" applyFill="1" applyBorder="1" applyProtection="1"/>
    <xf numFmtId="0" fontId="27" fillId="0" borderId="0" xfId="550" applyFont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5" fontId="27" fillId="0" borderId="0" xfId="0" applyNumberFormat="1" applyFont="1" applyAlignment="1" applyProtection="1">
      <alignment horizontal="right"/>
    </xf>
    <xf numFmtId="167" fontId="27" fillId="0" borderId="0" xfId="0" applyNumberFormat="1" applyFont="1" applyAlignment="1" applyProtection="1">
      <alignment horizontal="right"/>
    </xf>
    <xf numFmtId="164" fontId="27" fillId="0" borderId="0" xfId="0" applyNumberFormat="1" applyFont="1" applyFill="1" applyBorder="1" applyProtection="1"/>
    <xf numFmtId="0" fontId="27" fillId="0" borderId="0" xfId="0" applyFont="1" applyFill="1" applyBorder="1" applyAlignment="1" applyProtection="1"/>
    <xf numFmtId="5" fontId="27" fillId="0" borderId="0" xfId="0" applyNumberFormat="1" applyFont="1" applyFill="1" applyBorder="1" applyProtection="1"/>
    <xf numFmtId="5" fontId="27" fillId="0" borderId="0" xfId="0" applyNumberFormat="1" applyFont="1" applyFill="1" applyBorder="1" applyAlignment="1" applyProtection="1">
      <alignment horizontal="center" wrapText="1"/>
    </xf>
    <xf numFmtId="0" fontId="27" fillId="2" borderId="26" xfId="0" applyNumberFormat="1" applyFont="1" applyFill="1" applyBorder="1" applyAlignment="1" applyProtection="1">
      <alignment horizontal="center"/>
      <protection locked="0"/>
    </xf>
    <xf numFmtId="38" fontId="27" fillId="2" borderId="2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Border="1" applyAlignment="1" applyProtection="1">
      <alignment horizontal="right" indent="2"/>
    </xf>
    <xf numFmtId="5" fontId="32" fillId="0" borderId="0" xfId="0" applyNumberFormat="1" applyFont="1" applyProtection="1"/>
    <xf numFmtId="0" fontId="32" fillId="0" borderId="0" xfId="0" applyFont="1" applyProtection="1"/>
    <xf numFmtId="0" fontId="32" fillId="0" borderId="0" xfId="0" applyFont="1" applyFill="1" applyBorder="1" applyProtection="1"/>
    <xf numFmtId="0" fontId="27" fillId="0" borderId="0" xfId="0" applyNumberFormat="1" applyFont="1" applyFill="1" applyBorder="1" applyAlignment="1" applyProtection="1">
      <alignment horizontal="left" indent="2"/>
    </xf>
    <xf numFmtId="14" fontId="5" fillId="5" borderId="3" xfId="0" applyNumberFormat="1" applyFont="1" applyFill="1" applyBorder="1" applyProtection="1">
      <protection locked="0"/>
    </xf>
    <xf numFmtId="0" fontId="31" fillId="0" borderId="1" xfId="0" applyFont="1" applyBorder="1" applyAlignment="1" applyProtection="1">
      <alignment horizontal="center" wrapText="1"/>
    </xf>
    <xf numFmtId="0" fontId="29" fillId="5" borderId="2" xfId="0" applyNumberFormat="1" applyFont="1" applyFill="1" applyBorder="1" applyAlignment="1" applyProtection="1">
      <alignment horizontal="center" wrapText="1"/>
      <protection locked="0"/>
    </xf>
    <xf numFmtId="0" fontId="29" fillId="0" borderId="16" xfId="0" applyNumberFormat="1" applyFont="1" applyBorder="1" applyAlignment="1" applyProtection="1">
      <alignment horizontal="center" wrapText="1"/>
    </xf>
    <xf numFmtId="5" fontId="29" fillId="0" borderId="41" xfId="0" applyNumberFormat="1" applyFont="1" applyBorder="1" applyAlignment="1" applyProtection="1">
      <alignment horizontal="center" wrapText="1"/>
    </xf>
    <xf numFmtId="0" fontId="29" fillId="0" borderId="45" xfId="0" applyNumberFormat="1" applyFont="1" applyBorder="1" applyAlignment="1" applyProtection="1">
      <alignment horizontal="center" wrapText="1"/>
    </xf>
    <xf numFmtId="0" fontId="29" fillId="0" borderId="2" xfId="0" applyNumberFormat="1" applyFont="1" applyBorder="1" applyAlignment="1" applyProtection="1">
      <alignment horizontal="center" wrapText="1"/>
    </xf>
    <xf numFmtId="0" fontId="29" fillId="0" borderId="1" xfId="0" applyNumberFormat="1" applyFont="1" applyBorder="1" applyAlignment="1" applyProtection="1">
      <alignment horizontal="center" wrapText="1"/>
    </xf>
    <xf numFmtId="3" fontId="29" fillId="4" borderId="1" xfId="0" applyNumberFormat="1" applyFont="1" applyFill="1" applyBorder="1" applyAlignment="1" applyProtection="1">
      <alignment vertical="center"/>
    </xf>
    <xf numFmtId="44" fontId="26" fillId="5" borderId="1" xfId="1" applyFill="1"/>
    <xf numFmtId="3" fontId="30" fillId="4" borderId="1" xfId="0" applyNumberFormat="1" applyFont="1" applyFill="1" applyBorder="1" applyProtection="1"/>
    <xf numFmtId="3" fontId="30" fillId="4" borderId="2" xfId="0" applyNumberFormat="1" applyFont="1" applyFill="1" applyBorder="1" applyProtection="1"/>
    <xf numFmtId="0" fontId="30" fillId="0" borderId="15" xfId="0" applyFont="1" applyFill="1" applyBorder="1" applyAlignment="1" applyProtection="1">
      <protection locked="0"/>
    </xf>
    <xf numFmtId="0" fontId="0" fillId="5" borderId="2" xfId="0" applyFill="1" applyBorder="1" applyProtection="1">
      <protection locked="0"/>
    </xf>
    <xf numFmtId="0" fontId="30" fillId="0" borderId="17" xfId="0" quotePrefix="1" applyFont="1" applyBorder="1" applyAlignment="1" applyProtection="1">
      <alignment horizontal="right"/>
    </xf>
    <xf numFmtId="0" fontId="31" fillId="0" borderId="32" xfId="0" applyFont="1" applyBorder="1" applyAlignment="1" applyProtection="1">
      <alignment horizontal="center"/>
    </xf>
    <xf numFmtId="0" fontId="29" fillId="0" borderId="17" xfId="0" applyFont="1" applyFill="1" applyBorder="1" applyProtection="1"/>
    <xf numFmtId="3" fontId="29" fillId="0" borderId="46" xfId="0" applyNumberFormat="1" applyFont="1" applyFill="1" applyBorder="1" applyAlignment="1" applyProtection="1">
      <alignment vertical="center"/>
    </xf>
    <xf numFmtId="38" fontId="29" fillId="0" borderId="47" xfId="0" applyNumberFormat="1" applyFont="1" applyFill="1" applyBorder="1" applyAlignment="1" applyProtection="1">
      <alignment vertical="center"/>
    </xf>
    <xf numFmtId="3" fontId="29" fillId="0" borderId="48" xfId="0" applyNumberFormat="1" applyFont="1" applyFill="1" applyBorder="1" applyAlignment="1" applyProtection="1">
      <alignment vertical="center"/>
    </xf>
    <xf numFmtId="0" fontId="30" fillId="0" borderId="13" xfId="0" applyFont="1" applyBorder="1" applyProtection="1"/>
    <xf numFmtId="3" fontId="30" fillId="2" borderId="26" xfId="0" applyNumberFormat="1" applyFont="1" applyFill="1" applyBorder="1" applyProtection="1">
      <protection locked="0"/>
    </xf>
    <xf numFmtId="3" fontId="30" fillId="2" borderId="27" xfId="0" applyNumberFormat="1" applyFont="1" applyFill="1" applyBorder="1" applyProtection="1">
      <protection locked="0"/>
    </xf>
    <xf numFmtId="38" fontId="30" fillId="0" borderId="49" xfId="0" applyNumberFormat="1" applyFont="1" applyFill="1" applyBorder="1" applyAlignment="1" applyProtection="1"/>
    <xf numFmtId="3" fontId="30" fillId="3" borderId="15" xfId="0" applyNumberFormat="1" applyFont="1" applyFill="1" applyBorder="1" applyProtection="1"/>
    <xf numFmtId="38" fontId="30" fillId="3" borderId="15" xfId="0" applyNumberFormat="1" applyFont="1" applyFill="1" applyBorder="1" applyAlignment="1" applyProtection="1"/>
    <xf numFmtId="0" fontId="29" fillId="0" borderId="50" xfId="0" quotePrefix="1" applyFont="1" applyFill="1" applyBorder="1" applyAlignment="1" applyProtection="1">
      <alignment horizontal="right"/>
    </xf>
    <xf numFmtId="0" fontId="29" fillId="0" borderId="50" xfId="0" quotePrefix="1" applyFont="1" applyFill="1" applyBorder="1" applyAlignment="1" applyProtection="1">
      <alignment horizontal="right" vertical="center"/>
    </xf>
    <xf numFmtId="0" fontId="29" fillId="0" borderId="17" xfId="0" applyFont="1" applyFill="1" applyBorder="1" applyAlignment="1" applyProtection="1">
      <alignment vertical="center" wrapText="1"/>
    </xf>
    <xf numFmtId="3" fontId="29" fillId="0" borderId="50" xfId="0" applyNumberFormat="1" applyFont="1" applyFill="1" applyBorder="1" applyAlignment="1" applyProtection="1">
      <alignment vertical="center"/>
    </xf>
    <xf numFmtId="0" fontId="30" fillId="0" borderId="40" xfId="0" applyFont="1" applyBorder="1" applyProtection="1"/>
    <xf numFmtId="3" fontId="30" fillId="4" borderId="40" xfId="0" applyNumberFormat="1" applyFont="1" applyFill="1" applyBorder="1" applyProtection="1"/>
    <xf numFmtId="3" fontId="30" fillId="4" borderId="26" xfId="0" applyNumberFormat="1" applyFont="1" applyFill="1" applyBorder="1" applyProtection="1"/>
    <xf numFmtId="0" fontId="29" fillId="0" borderId="50" xfId="0" quotePrefix="1" applyFont="1" applyBorder="1" applyAlignment="1" applyProtection="1">
      <alignment horizontal="right"/>
    </xf>
    <xf numFmtId="0" fontId="29" fillId="0" borderId="48" xfId="0" applyFont="1" applyBorder="1" applyProtection="1"/>
    <xf numFmtId="3" fontId="29" fillId="4" borderId="48" xfId="0" applyNumberFormat="1" applyFont="1" applyFill="1" applyBorder="1" applyAlignment="1" applyProtection="1">
      <alignment vertical="center"/>
    </xf>
    <xf numFmtId="3" fontId="29" fillId="4" borderId="46" xfId="0" applyNumberFormat="1" applyFont="1" applyFill="1" applyBorder="1" applyAlignment="1" applyProtection="1">
      <alignment vertical="center"/>
    </xf>
    <xf numFmtId="44" fontId="26" fillId="4" borderId="40" xfId="1" applyBorder="1"/>
    <xf numFmtId="37" fontId="35" fillId="0" borderId="0" xfId="0" applyNumberFormat="1" applyFont="1" applyBorder="1" applyProtection="1"/>
    <xf numFmtId="5" fontId="30" fillId="0" borderId="0" xfId="0" applyNumberFormat="1" applyFont="1" applyBorder="1" applyProtection="1"/>
    <xf numFmtId="5" fontId="30" fillId="0" borderId="0" xfId="0" applyNumberFormat="1" applyFont="1" applyBorder="1" applyAlignment="1" applyProtection="1">
      <alignment horizontal="right"/>
    </xf>
    <xf numFmtId="3" fontId="30" fillId="0" borderId="0" xfId="0" applyNumberFormat="1" applyFont="1" applyFill="1" applyBorder="1" applyProtection="1"/>
    <xf numFmtId="3" fontId="30" fillId="0" borderId="17" xfId="0" applyNumberFormat="1" applyFont="1" applyFill="1" applyBorder="1" applyProtection="1"/>
    <xf numFmtId="0" fontId="11" fillId="0" borderId="0" xfId="550" applyFont="1"/>
    <xf numFmtId="164" fontId="27" fillId="6" borderId="2" xfId="0" applyNumberFormat="1" applyFont="1" applyFill="1" applyBorder="1" applyAlignment="1" applyProtection="1">
      <alignment horizontal="center"/>
    </xf>
    <xf numFmtId="164" fontId="36" fillId="2" borderId="2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left"/>
    </xf>
    <xf numFmtId="168" fontId="27" fillId="2" borderId="2" xfId="3" applyNumberFormat="1" applyFont="1" applyFill="1" applyBorder="1" applyAlignment="1" applyProtection="1">
      <alignment horizontal="center"/>
      <protection locked="0"/>
    </xf>
    <xf numFmtId="10" fontId="27" fillId="2" borderId="2" xfId="1752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</xf>
    <xf numFmtId="0" fontId="18" fillId="0" borderId="0" xfId="0" quotePrefix="1" applyFont="1" applyAlignment="1">
      <alignment horizontal="left"/>
    </xf>
    <xf numFmtId="0" fontId="3" fillId="0" borderId="0" xfId="0" applyFont="1"/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51" xfId="0" applyFont="1" applyBorder="1" applyAlignment="1">
      <alignment horizontal="center" shrinkToFit="1"/>
    </xf>
    <xf numFmtId="0" fontId="18" fillId="0" borderId="28" xfId="0" applyFont="1" applyBorder="1" applyAlignment="1">
      <alignment horizontal="center"/>
    </xf>
    <xf numFmtId="0" fontId="18" fillId="0" borderId="52" xfId="0" applyNumberFormat="1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0" borderId="28" xfId="0" applyFont="1" applyBorder="1" applyAlignment="1">
      <alignment horizontal="center" wrapText="1"/>
    </xf>
    <xf numFmtId="0" fontId="20" fillId="0" borderId="5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4" fillId="0" borderId="57" xfId="0" applyFont="1" applyBorder="1"/>
    <xf numFmtId="0" fontId="4" fillId="0" borderId="58" xfId="0" applyFont="1" applyBorder="1"/>
    <xf numFmtId="0" fontId="20" fillId="0" borderId="59" xfId="0" applyFont="1" applyBorder="1"/>
    <xf numFmtId="168" fontId="20" fillId="0" borderId="57" xfId="4" applyNumberFormat="1" applyFont="1" applyBorder="1"/>
    <xf numFmtId="0" fontId="13" fillId="0" borderId="0" xfId="550" quotePrefix="1" applyFont="1" applyAlignment="1">
      <alignment horizontal="center"/>
    </xf>
    <xf numFmtId="0" fontId="13" fillId="0" borderId="0" xfId="550" applyFont="1" applyAlignment="1">
      <alignment horizontal="left"/>
    </xf>
    <xf numFmtId="0" fontId="13" fillId="0" borderId="51" xfId="550" applyFont="1" applyBorder="1" applyAlignment="1">
      <alignment horizontal="center" shrinkToFit="1"/>
    </xf>
    <xf numFmtId="0" fontId="13" fillId="0" borderId="28" xfId="550" applyFont="1" applyBorder="1" applyAlignment="1">
      <alignment horizontal="center"/>
    </xf>
    <xf numFmtId="0" fontId="13" fillId="0" borderId="52" xfId="550" applyNumberFormat="1" applyFont="1" applyBorder="1" applyAlignment="1">
      <alignment horizontal="center"/>
    </xf>
    <xf numFmtId="0" fontId="13" fillId="0" borderId="53" xfId="550" applyFont="1" applyBorder="1" applyAlignment="1">
      <alignment horizontal="center"/>
    </xf>
    <xf numFmtId="0" fontId="13" fillId="0" borderId="52" xfId="550" applyFont="1" applyBorder="1" applyAlignment="1">
      <alignment horizontal="center"/>
    </xf>
    <xf numFmtId="0" fontId="14" fillId="0" borderId="28" xfId="550" applyFont="1" applyBorder="1" applyAlignment="1">
      <alignment horizontal="center" wrapText="1"/>
    </xf>
    <xf numFmtId="0" fontId="14" fillId="0" borderId="52" xfId="550" applyFont="1" applyBorder="1" applyAlignment="1">
      <alignment horizontal="center" wrapText="1"/>
    </xf>
    <xf numFmtId="0" fontId="14" fillId="0" borderId="53" xfId="550" applyFont="1" applyBorder="1" applyAlignment="1">
      <alignment horizontal="center" wrapText="1"/>
    </xf>
    <xf numFmtId="0" fontId="14" fillId="0" borderId="54" xfId="550" applyFont="1" applyBorder="1" applyAlignment="1">
      <alignment horizontal="center" wrapText="1"/>
    </xf>
    <xf numFmtId="0" fontId="14" fillId="0" borderId="24" xfId="550" applyFont="1" applyBorder="1" applyAlignment="1">
      <alignment horizontal="center" wrapText="1"/>
    </xf>
    <xf numFmtId="0" fontId="14" fillId="0" borderId="44" xfId="550" applyFont="1" applyBorder="1" applyAlignment="1">
      <alignment horizontal="center" wrapText="1"/>
    </xf>
    <xf numFmtId="0" fontId="14" fillId="0" borderId="55" xfId="550" applyFont="1" applyBorder="1" applyAlignment="1">
      <alignment horizontal="center" wrapText="1"/>
    </xf>
    <xf numFmtId="0" fontId="14" fillId="0" borderId="56" xfId="550" applyFont="1" applyBorder="1" applyAlignment="1">
      <alignment horizontal="center" wrapText="1"/>
    </xf>
    <xf numFmtId="0" fontId="11" fillId="2" borderId="26" xfId="550" applyFont="1" applyFill="1" applyBorder="1" applyProtection="1">
      <protection locked="0"/>
    </xf>
    <xf numFmtId="0" fontId="11" fillId="2" borderId="30" xfId="550" applyFont="1" applyFill="1" applyBorder="1" applyProtection="1">
      <protection locked="0"/>
    </xf>
    <xf numFmtId="0" fontId="11" fillId="2" borderId="2" xfId="550" applyFont="1" applyFill="1" applyBorder="1" applyProtection="1">
      <protection locked="0"/>
    </xf>
    <xf numFmtId="0" fontId="11" fillId="2" borderId="60" xfId="550" applyFont="1" applyFill="1" applyBorder="1" applyProtection="1">
      <protection locked="0"/>
    </xf>
    <xf numFmtId="0" fontId="11" fillId="2" borderId="46" xfId="550" applyFont="1" applyFill="1" applyBorder="1" applyProtection="1">
      <protection locked="0"/>
    </xf>
    <xf numFmtId="0" fontId="11" fillId="0" borderId="57" xfId="550" applyFont="1" applyBorder="1"/>
    <xf numFmtId="0" fontId="11" fillId="0" borderId="58" xfId="550" applyFont="1" applyBorder="1"/>
    <xf numFmtId="0" fontId="14" fillId="0" borderId="59" xfId="550" applyFont="1" applyBorder="1"/>
    <xf numFmtId="10" fontId="14" fillId="0" borderId="59" xfId="550" applyNumberFormat="1" applyFont="1" applyBorder="1" applyAlignment="1">
      <alignment horizontal="center"/>
    </xf>
    <xf numFmtId="10" fontId="14" fillId="0" borderId="5" xfId="550" applyNumberFormat="1" applyFont="1" applyBorder="1" applyAlignment="1">
      <alignment horizontal="center"/>
    </xf>
    <xf numFmtId="0" fontId="14" fillId="0" borderId="0" xfId="550" applyFont="1"/>
    <xf numFmtId="0" fontId="13" fillId="0" borderId="0" xfId="550" applyFont="1" applyBorder="1" applyAlignment="1">
      <alignment horizontal="center" shrinkToFit="1"/>
    </xf>
    <xf numFmtId="10" fontId="20" fillId="0" borderId="57" xfId="4" applyNumberFormat="1" applyFont="1" applyBorder="1"/>
    <xf numFmtId="168" fontId="20" fillId="2" borderId="60" xfId="2" applyNumberFormat="1" applyFont="1" applyFill="1" applyBorder="1" applyAlignment="1" applyProtection="1">
      <alignment horizontal="center"/>
      <protection locked="0"/>
    </xf>
    <xf numFmtId="168" fontId="20" fillId="2" borderId="46" xfId="2" applyNumberFormat="1" applyFont="1" applyFill="1" applyBorder="1" applyAlignment="1" applyProtection="1">
      <alignment horizontal="center"/>
      <protection locked="0"/>
    </xf>
    <xf numFmtId="10" fontId="20" fillId="0" borderId="6" xfId="1751" quotePrefix="1" applyNumberFormat="1" applyFont="1" applyFill="1" applyBorder="1" applyAlignment="1" applyProtection="1">
      <alignment horizontal="center"/>
    </xf>
    <xf numFmtId="168" fontId="20" fillId="2" borderId="60" xfId="2" applyNumberFormat="1" applyFont="1" applyFill="1" applyBorder="1" applyProtection="1">
      <protection locked="0"/>
    </xf>
    <xf numFmtId="168" fontId="20" fillId="2" borderId="46" xfId="2" applyNumberFormat="1" applyFont="1" applyFill="1" applyBorder="1" applyProtection="1">
      <protection locked="0"/>
    </xf>
    <xf numFmtId="168" fontId="14" fillId="0" borderId="57" xfId="2" applyNumberFormat="1" applyFont="1" applyBorder="1"/>
    <xf numFmtId="168" fontId="20" fillId="0" borderId="57" xfId="2" applyNumberFormat="1" applyFont="1" applyBorder="1"/>
    <xf numFmtId="10" fontId="20" fillId="0" borderId="57" xfId="1751" applyNumberFormat="1" applyFont="1" applyBorder="1" applyProtection="1"/>
    <xf numFmtId="10" fontId="20" fillId="0" borderId="27" xfId="1751" quotePrefix="1" applyNumberFormat="1" applyFont="1" applyFill="1" applyBorder="1" applyAlignment="1" applyProtection="1">
      <alignment horizontal="center"/>
    </xf>
    <xf numFmtId="0" fontId="11" fillId="2" borderId="25" xfId="550" applyFont="1" applyFill="1" applyBorder="1" applyAlignment="1" applyProtection="1">
      <alignment horizontal="center" wrapText="1"/>
      <protection locked="0"/>
    </xf>
    <xf numFmtId="0" fontId="11" fillId="2" borderId="27" xfId="550" applyFont="1" applyFill="1" applyBorder="1" applyProtection="1">
      <protection locked="0"/>
    </xf>
    <xf numFmtId="37" fontId="11" fillId="2" borderId="25" xfId="550" applyNumberFormat="1" applyFont="1" applyFill="1" applyBorder="1" applyProtection="1">
      <protection locked="0"/>
    </xf>
    <xf numFmtId="37" fontId="11" fillId="2" borderId="26" xfId="550" applyNumberFormat="1" applyFont="1" applyFill="1" applyBorder="1" applyProtection="1">
      <protection locked="0"/>
    </xf>
    <xf numFmtId="10" fontId="11" fillId="0" borderId="27" xfId="550" quotePrefix="1" applyNumberFormat="1" applyFont="1" applyBorder="1" applyAlignment="1">
      <alignment horizontal="center"/>
    </xf>
    <xf numFmtId="168" fontId="11" fillId="2" borderId="25" xfId="2" quotePrefix="1" applyNumberFormat="1" applyFont="1" applyFill="1" applyBorder="1" applyAlignment="1" applyProtection="1">
      <alignment horizontal="center"/>
      <protection locked="0"/>
    </xf>
    <xf numFmtId="168" fontId="11" fillId="2" borderId="26" xfId="2" quotePrefix="1" applyNumberFormat="1" applyFont="1" applyFill="1" applyBorder="1" applyAlignment="1" applyProtection="1">
      <alignment horizontal="center"/>
      <protection locked="0"/>
    </xf>
    <xf numFmtId="10" fontId="11" fillId="0" borderId="6" xfId="550" quotePrefix="1" applyNumberFormat="1" applyFont="1" applyBorder="1" applyAlignment="1">
      <alignment horizontal="center"/>
    </xf>
    <xf numFmtId="0" fontId="11" fillId="2" borderId="32" xfId="550" applyFont="1" applyFill="1" applyBorder="1" applyProtection="1">
      <protection locked="0"/>
    </xf>
    <xf numFmtId="168" fontId="11" fillId="2" borderId="30" xfId="2" applyNumberFormat="1" applyFont="1" applyFill="1" applyBorder="1" applyProtection="1">
      <protection locked="0"/>
    </xf>
    <xf numFmtId="168" fontId="11" fillId="2" borderId="2" xfId="2" applyNumberFormat="1" applyFont="1" applyFill="1" applyBorder="1" applyProtection="1">
      <protection locked="0"/>
    </xf>
    <xf numFmtId="168" fontId="11" fillId="2" borderId="30" xfId="2" applyNumberFormat="1" applyFont="1" applyFill="1" applyBorder="1" applyAlignment="1" applyProtection="1">
      <alignment horizontal="center"/>
      <protection locked="0"/>
    </xf>
    <xf numFmtId="168" fontId="11" fillId="2" borderId="2" xfId="2" applyNumberFormat="1" applyFont="1" applyFill="1" applyBorder="1" applyAlignment="1" applyProtection="1">
      <alignment horizontal="center"/>
      <protection locked="0"/>
    </xf>
    <xf numFmtId="168" fontId="11" fillId="2" borderId="30" xfId="2" quotePrefix="1" applyNumberFormat="1" applyFont="1" applyFill="1" applyBorder="1" applyAlignment="1" applyProtection="1">
      <alignment horizontal="center"/>
      <protection locked="0"/>
    </xf>
    <xf numFmtId="168" fontId="11" fillId="2" borderId="2" xfId="2" quotePrefix="1" applyNumberFormat="1" applyFont="1" applyFill="1" applyBorder="1" applyAlignment="1" applyProtection="1">
      <alignment horizontal="center"/>
      <protection locked="0"/>
    </xf>
    <xf numFmtId="0" fontId="11" fillId="2" borderId="50" xfId="550" applyFont="1" applyFill="1" applyBorder="1" applyProtection="1">
      <protection locked="0"/>
    </xf>
    <xf numFmtId="168" fontId="11" fillId="2" borderId="46" xfId="2" applyNumberFormat="1" applyFont="1" applyFill="1" applyBorder="1" applyProtection="1">
      <protection locked="0"/>
    </xf>
    <xf numFmtId="168" fontId="11" fillId="2" borderId="60" xfId="2" applyNumberFormat="1" applyFont="1" applyFill="1" applyBorder="1" applyAlignment="1" applyProtection="1">
      <alignment horizontal="center"/>
      <protection locked="0"/>
    </xf>
    <xf numFmtId="168" fontId="11" fillId="2" borderId="46" xfId="2" applyNumberFormat="1" applyFont="1" applyFill="1" applyBorder="1" applyAlignment="1" applyProtection="1">
      <alignment horizontal="center"/>
      <protection locked="0"/>
    </xf>
    <xf numFmtId="168" fontId="4" fillId="2" borderId="25" xfId="2" applyNumberFormat="1" applyFont="1" applyFill="1" applyBorder="1" applyProtection="1">
      <protection locked="0"/>
    </xf>
    <xf numFmtId="168" fontId="4" fillId="2" borderId="26" xfId="2" applyNumberFormat="1" applyFont="1" applyFill="1" applyBorder="1" applyProtection="1">
      <protection locked="0"/>
    </xf>
    <xf numFmtId="10" fontId="11" fillId="0" borderId="27" xfId="1751" quotePrefix="1" applyNumberFormat="1" applyFont="1" applyBorder="1" applyAlignment="1">
      <alignment horizontal="center"/>
    </xf>
    <xf numFmtId="168" fontId="4" fillId="2" borderId="25" xfId="2" quotePrefix="1" applyNumberFormat="1" applyFont="1" applyFill="1" applyBorder="1" applyAlignment="1" applyProtection="1">
      <alignment horizontal="center"/>
      <protection locked="0"/>
    </xf>
    <xf numFmtId="168" fontId="4" fillId="2" borderId="26" xfId="2" quotePrefix="1" applyNumberFormat="1" applyFont="1" applyFill="1" applyBorder="1" applyAlignment="1" applyProtection="1">
      <alignment horizontal="center"/>
      <protection locked="0"/>
    </xf>
    <xf numFmtId="10" fontId="4" fillId="0" borderId="27" xfId="1751" quotePrefix="1" applyNumberFormat="1" applyFont="1" applyFill="1" applyBorder="1" applyAlignment="1" applyProtection="1">
      <alignment horizontal="center"/>
    </xf>
    <xf numFmtId="10" fontId="4" fillId="0" borderId="6" xfId="1751" quotePrefix="1" applyNumberFormat="1" applyFont="1" applyFill="1" applyBorder="1" applyAlignment="1" applyProtection="1">
      <alignment horizontal="center"/>
    </xf>
    <xf numFmtId="168" fontId="4" fillId="2" borderId="30" xfId="2" applyNumberFormat="1" applyFont="1" applyFill="1" applyBorder="1" applyProtection="1">
      <protection locked="0"/>
    </xf>
    <xf numFmtId="168" fontId="4" fillId="2" borderId="2" xfId="2" applyNumberFormat="1" applyFont="1" applyFill="1" applyBorder="1" applyProtection="1">
      <protection locked="0"/>
    </xf>
    <xf numFmtId="168" fontId="4" fillId="2" borderId="30" xfId="2" applyNumberFormat="1" applyFont="1" applyFill="1" applyBorder="1" applyAlignment="1" applyProtection="1">
      <alignment horizontal="center"/>
      <protection locked="0"/>
    </xf>
    <xf numFmtId="168" fontId="4" fillId="2" borderId="2" xfId="2" applyNumberFormat="1" applyFont="1" applyFill="1" applyBorder="1" applyAlignment="1" applyProtection="1">
      <alignment horizontal="center"/>
      <protection locked="0"/>
    </xf>
    <xf numFmtId="168" fontId="4" fillId="2" borderId="30" xfId="2" quotePrefix="1" applyNumberFormat="1" applyFont="1" applyFill="1" applyBorder="1" applyAlignment="1" applyProtection="1">
      <alignment horizontal="center"/>
      <protection locked="0"/>
    </xf>
    <xf numFmtId="168" fontId="4" fillId="2" borderId="2" xfId="2" quotePrefix="1" applyNumberFormat="1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Alignment="1" applyProtection="1">
      <alignment horizontal="center" wrapText="1"/>
      <protection locked="0"/>
    </xf>
    <xf numFmtId="0" fontId="4" fillId="5" borderId="26" xfId="0" applyFont="1" applyFill="1" applyBorder="1" applyProtection="1">
      <protection locked="0"/>
    </xf>
    <xf numFmtId="0" fontId="4" fillId="5" borderId="27" xfId="0" applyFont="1" applyFill="1" applyBorder="1" applyProtection="1">
      <protection locked="0"/>
    </xf>
    <xf numFmtId="0" fontId="20" fillId="5" borderId="25" xfId="0" applyFont="1" applyFill="1" applyBorder="1" applyAlignment="1" applyProtection="1">
      <alignment horizontal="center" wrapText="1"/>
      <protection locked="0"/>
    </xf>
    <xf numFmtId="0" fontId="20" fillId="5" borderId="27" xfId="0" applyFont="1" applyFill="1" applyBorder="1" applyProtection="1">
      <protection locked="0"/>
    </xf>
    <xf numFmtId="0" fontId="30" fillId="0" borderId="0" xfId="550" applyFont="1" applyAlignment="1" applyProtection="1">
      <alignment horizontal="right"/>
    </xf>
    <xf numFmtId="0" fontId="2" fillId="0" borderId="0" xfId="0" applyFont="1" applyFill="1" applyBorder="1" applyAlignment="1" applyProtection="1"/>
    <xf numFmtId="0" fontId="4" fillId="0" borderId="0" xfId="0" applyFont="1" applyProtection="1"/>
    <xf numFmtId="5" fontId="4" fillId="0" borderId="0" xfId="0" applyNumberFormat="1" applyFont="1" applyProtection="1"/>
    <xf numFmtId="0" fontId="23" fillId="0" borderId="0" xfId="0" applyFont="1" applyFill="1" applyBorder="1" applyAlignment="1" applyProtection="1">
      <alignment horizontal="right"/>
    </xf>
    <xf numFmtId="164" fontId="10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right"/>
    </xf>
    <xf numFmtId="5" fontId="5" fillId="0" borderId="0" xfId="0" applyNumberFormat="1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14" fontId="5" fillId="0" borderId="3" xfId="0" applyNumberFormat="1" applyFont="1" applyFill="1" applyBorder="1" applyProtection="1"/>
    <xf numFmtId="14" fontId="13" fillId="0" borderId="13" xfId="550" applyNumberFormat="1" applyFont="1" applyFill="1" applyBorder="1" applyAlignment="1" applyProtection="1">
      <alignment horizontal="left"/>
    </xf>
    <xf numFmtId="0" fontId="18" fillId="0" borderId="0" xfId="0" applyFont="1"/>
    <xf numFmtId="3" fontId="30" fillId="2" borderId="1" xfId="550" applyNumberFormat="1" applyFont="1" applyFill="1" applyBorder="1" applyProtection="1">
      <protection locked="0"/>
    </xf>
    <xf numFmtId="3" fontId="30" fillId="2" borderId="1" xfId="0" applyNumberFormat="1" applyFont="1" applyFill="1" applyBorder="1" applyProtection="1">
      <protection locked="0"/>
    </xf>
    <xf numFmtId="3" fontId="30" fillId="2" borderId="40" xfId="0" applyNumberFormat="1" applyFont="1" applyFill="1" applyBorder="1" applyProtection="1">
      <protection locked="0"/>
    </xf>
    <xf numFmtId="3" fontId="30" fillId="0" borderId="2" xfId="0" applyNumberFormat="1" applyFont="1" applyFill="1" applyBorder="1" applyProtection="1">
      <protection locked="0"/>
    </xf>
    <xf numFmtId="44" fontId="26" fillId="5" borderId="40" xfId="1" applyFill="1" applyBorder="1" applyProtection="1">
      <protection locked="0"/>
    </xf>
    <xf numFmtId="44" fontId="26" fillId="5" borderId="1" xfId="1" applyFill="1" applyProtection="1">
      <protection locked="0"/>
    </xf>
    <xf numFmtId="44" fontId="26" fillId="5" borderId="48" xfId="1" applyFill="1" applyBorder="1" applyProtection="1">
      <protection locked="0"/>
    </xf>
    <xf numFmtId="0" fontId="3" fillId="0" borderId="0" xfId="550" applyFont="1"/>
    <xf numFmtId="38" fontId="27" fillId="0" borderId="0" xfId="0" applyNumberFormat="1" applyFont="1" applyProtection="1"/>
    <xf numFmtId="38" fontId="2" fillId="0" borderId="0" xfId="0" applyNumberFormat="1" applyFont="1" applyProtection="1"/>
    <xf numFmtId="0" fontId="12" fillId="0" borderId="0" xfId="0" applyFont="1" applyAlignment="1">
      <alignment horizontal="right"/>
    </xf>
    <xf numFmtId="0" fontId="15" fillId="0" borderId="0" xfId="0" applyFont="1" applyAlignment="1"/>
    <xf numFmtId="0" fontId="12" fillId="0" borderId="0" xfId="0" applyFont="1" applyAlignment="1"/>
    <xf numFmtId="16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4" fontId="1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9" fontId="13" fillId="0" borderId="61" xfId="0" applyNumberFormat="1" applyFont="1" applyBorder="1" applyAlignment="1">
      <alignment horizontal="left"/>
    </xf>
    <xf numFmtId="0" fontId="13" fillId="0" borderId="61" xfId="0" applyFont="1" applyBorder="1" applyAlignment="1">
      <alignment horizontal="center"/>
    </xf>
    <xf numFmtId="0" fontId="3" fillId="0" borderId="61" xfId="0" applyFont="1" applyBorder="1"/>
    <xf numFmtId="0" fontId="3" fillId="0" borderId="62" xfId="0" applyFont="1" applyBorder="1"/>
    <xf numFmtId="0" fontId="14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6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1" fillId="0" borderId="30" xfId="0" applyFont="1" applyBorder="1"/>
    <xf numFmtId="0" fontId="11" fillId="0" borderId="2" xfId="0" applyFont="1" applyBorder="1"/>
    <xf numFmtId="0" fontId="11" fillId="0" borderId="32" xfId="0" applyFont="1" applyBorder="1"/>
    <xf numFmtId="10" fontId="11" fillId="2" borderId="30" xfId="0" applyNumberFormat="1" applyFont="1" applyFill="1" applyBorder="1" applyAlignment="1" applyProtection="1"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10" fontId="11" fillId="0" borderId="15" xfId="4" applyNumberFormat="1" applyFont="1" applyBorder="1" applyProtection="1"/>
    <xf numFmtId="10" fontId="11" fillId="0" borderId="63" xfId="4" applyNumberFormat="1" applyFont="1" applyBorder="1" applyProtection="1"/>
    <xf numFmtId="168" fontId="11" fillId="0" borderId="31" xfId="4" applyNumberFormat="1" applyFont="1" applyBorder="1" applyProtection="1"/>
    <xf numFmtId="168" fontId="11" fillId="0" borderId="64" xfId="4" applyNumberFormat="1" applyFont="1" applyBorder="1" applyProtection="1"/>
    <xf numFmtId="0" fontId="11" fillId="2" borderId="15" xfId="0" applyFont="1" applyFill="1" applyBorder="1" applyProtection="1">
      <protection locked="0"/>
    </xf>
    <xf numFmtId="10" fontId="11" fillId="2" borderId="63" xfId="1753" applyNumberFormat="1" applyFont="1" applyFill="1" applyBorder="1" applyAlignment="1" applyProtection="1">
      <alignment horizontal="center"/>
      <protection locked="0"/>
    </xf>
    <xf numFmtId="165" fontId="11" fillId="0" borderId="1" xfId="0" applyNumberFormat="1" applyFont="1" applyBorder="1"/>
    <xf numFmtId="165" fontId="12" fillId="0" borderId="63" xfId="88" applyNumberFormat="1" applyFont="1" applyBorder="1"/>
    <xf numFmtId="49" fontId="11" fillId="2" borderId="1" xfId="0" quotePrefix="1" applyNumberFormat="1" applyFont="1" applyFill="1" applyBorder="1" applyAlignment="1" applyProtection="1">
      <alignment horizontal="center"/>
      <protection locked="0"/>
    </xf>
    <xf numFmtId="10" fontId="11" fillId="2" borderId="60" xfId="0" applyNumberFormat="1" applyFont="1" applyFill="1" applyBorder="1" applyAlignment="1" applyProtection="1">
      <protection locked="0"/>
    </xf>
    <xf numFmtId="49" fontId="11" fillId="2" borderId="65" xfId="0" applyNumberFormat="1" applyFont="1" applyFill="1" applyBorder="1" applyAlignment="1" applyProtection="1">
      <alignment horizontal="center"/>
      <protection locked="0"/>
    </xf>
    <xf numFmtId="10" fontId="11" fillId="0" borderId="66" xfId="4" applyNumberFormat="1" applyFont="1" applyBorder="1" applyProtection="1"/>
    <xf numFmtId="0" fontId="11" fillId="2" borderId="17" xfId="0" applyFont="1" applyFill="1" applyBorder="1" applyProtection="1">
      <protection locked="0"/>
    </xf>
    <xf numFmtId="10" fontId="11" fillId="2" borderId="67" xfId="1753" applyNumberFormat="1" applyFont="1" applyFill="1" applyBorder="1" applyAlignment="1" applyProtection="1">
      <alignment horizontal="center"/>
      <protection locked="0"/>
    </xf>
    <xf numFmtId="165" fontId="11" fillId="0" borderId="48" xfId="0" applyNumberFormat="1" applyFont="1" applyBorder="1"/>
    <xf numFmtId="0" fontId="14" fillId="0" borderId="57" xfId="0" applyFont="1" applyBorder="1"/>
    <xf numFmtId="0" fontId="14" fillId="0" borderId="58" xfId="0" applyFont="1" applyBorder="1"/>
    <xf numFmtId="0" fontId="14" fillId="0" borderId="59" xfId="0" applyFont="1" applyBorder="1"/>
    <xf numFmtId="10" fontId="14" fillId="0" borderId="57" xfId="4" applyNumberFormat="1" applyFont="1" applyBorder="1"/>
    <xf numFmtId="165" fontId="14" fillId="0" borderId="43" xfId="88" applyNumberFormat="1" applyFont="1" applyBorder="1"/>
    <xf numFmtId="166" fontId="14" fillId="0" borderId="38" xfId="0" applyNumberFormat="1" applyFont="1" applyBorder="1"/>
    <xf numFmtId="165" fontId="14" fillId="0" borderId="68" xfId="0" applyNumberFormat="1" applyFont="1" applyBorder="1" applyProtection="1"/>
    <xf numFmtId="10" fontId="14" fillId="0" borderId="59" xfId="0" applyNumberFormat="1" applyFont="1" applyBorder="1" applyProtection="1"/>
    <xf numFmtId="10" fontId="14" fillId="0" borderId="43" xfId="0" applyNumberFormat="1" applyFont="1" applyBorder="1" applyProtection="1"/>
    <xf numFmtId="165" fontId="14" fillId="0" borderId="5" xfId="88" applyNumberFormat="1" applyFont="1" applyBorder="1" applyProtection="1"/>
    <xf numFmtId="165" fontId="14" fillId="0" borderId="23" xfId="88" applyNumberFormat="1" applyFont="1" applyBorder="1" applyProtection="1"/>
    <xf numFmtId="0" fontId="14" fillId="0" borderId="68" xfId="0" applyFont="1" applyBorder="1"/>
    <xf numFmtId="0" fontId="14" fillId="0" borderId="43" xfId="0" applyFont="1" applyBorder="1"/>
    <xf numFmtId="165" fontId="14" fillId="0" borderId="38" xfId="88" applyNumberFormat="1" applyFont="1" applyBorder="1"/>
    <xf numFmtId="165" fontId="13" fillId="0" borderId="43" xfId="88" applyNumberFormat="1" applyFont="1" applyBorder="1"/>
    <xf numFmtId="0" fontId="14" fillId="0" borderId="0" xfId="0" applyFont="1"/>
    <xf numFmtId="0" fontId="11" fillId="0" borderId="0" xfId="0" applyFont="1"/>
    <xf numFmtId="10" fontId="14" fillId="0" borderId="0" xfId="0" applyNumberFormat="1" applyFont="1"/>
    <xf numFmtId="10" fontId="12" fillId="0" borderId="0" xfId="0" applyNumberFormat="1" applyFont="1"/>
    <xf numFmtId="168" fontId="12" fillId="0" borderId="0" xfId="0" applyNumberFormat="1" applyFont="1"/>
    <xf numFmtId="168" fontId="11" fillId="0" borderId="63" xfId="2" quotePrefix="1" applyNumberFormat="1" applyFont="1" applyFill="1" applyBorder="1" applyAlignment="1" applyProtection="1">
      <alignment horizontal="center"/>
    </xf>
    <xf numFmtId="168" fontId="11" fillId="0" borderId="67" xfId="2" applyNumberFormat="1" applyFont="1" applyFill="1" applyBorder="1" applyAlignment="1" applyProtection="1">
      <alignment horizontal="center"/>
    </xf>
    <xf numFmtId="165" fontId="11" fillId="0" borderId="63" xfId="0" quotePrefix="1" applyNumberFormat="1" applyFont="1" applyFill="1" applyBorder="1" applyAlignment="1" applyProtection="1">
      <alignment horizontal="center"/>
    </xf>
    <xf numFmtId="168" fontId="11" fillId="0" borderId="63" xfId="0" applyNumberFormat="1" applyFont="1" applyFill="1" applyBorder="1" applyAlignment="1" applyProtection="1">
      <alignment horizontal="center"/>
    </xf>
    <xf numFmtId="168" fontId="11" fillId="0" borderId="69" xfId="0" applyNumberFormat="1" applyFont="1" applyFill="1" applyBorder="1" applyAlignment="1" applyProtection="1">
      <alignment horizontal="center"/>
    </xf>
    <xf numFmtId="14" fontId="11" fillId="2" borderId="30" xfId="0" applyNumberFormat="1" applyFont="1" applyFill="1" applyBorder="1" applyProtection="1">
      <protection locked="0"/>
    </xf>
    <xf numFmtId="14" fontId="11" fillId="2" borderId="60" xfId="0" applyNumberFormat="1" applyFont="1" applyFill="1" applyBorder="1" applyProtection="1">
      <protection locked="0"/>
    </xf>
    <xf numFmtId="0" fontId="37" fillId="0" borderId="30" xfId="550" applyFont="1" applyBorder="1" applyAlignment="1">
      <alignment horizontal="center" wrapText="1"/>
    </xf>
    <xf numFmtId="3" fontId="27" fillId="2" borderId="2" xfId="0" applyNumberFormat="1" applyFont="1" applyFill="1" applyBorder="1" applyAlignment="1" applyProtection="1">
      <alignment horizontal="right" indent="2"/>
      <protection locked="0"/>
    </xf>
    <xf numFmtId="0" fontId="27" fillId="0" borderId="32" xfId="0" applyFont="1" applyBorder="1" applyAlignment="1" applyProtection="1">
      <alignment horizontal="right" vertical="center" wrapText="1" indent="1"/>
    </xf>
    <xf numFmtId="0" fontId="27" fillId="0" borderId="1" xfId="0" applyFont="1" applyBorder="1" applyAlignment="1" applyProtection="1">
      <alignment horizontal="right" vertical="center" wrapText="1" indent="1"/>
    </xf>
    <xf numFmtId="0" fontId="27" fillId="2" borderId="32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horizontal="center"/>
    </xf>
    <xf numFmtId="0" fontId="27" fillId="0" borderId="46" xfId="0" applyFont="1" applyBorder="1" applyAlignment="1" applyProtection="1">
      <alignment horizontal="center" wrapText="1"/>
    </xf>
    <xf numFmtId="0" fontId="27" fillId="0" borderId="36" xfId="0" applyFont="1" applyBorder="1" applyAlignment="1" applyProtection="1">
      <alignment horizontal="center" wrapText="1"/>
    </xf>
    <xf numFmtId="0" fontId="27" fillId="0" borderId="26" xfId="0" applyFont="1" applyBorder="1" applyAlignment="1" applyProtection="1">
      <alignment horizontal="center" wrapText="1"/>
    </xf>
    <xf numFmtId="0" fontId="27" fillId="0" borderId="46" xfId="0" applyFont="1" applyFill="1" applyBorder="1" applyAlignment="1" applyProtection="1">
      <alignment horizontal="center" wrapText="1"/>
    </xf>
    <xf numFmtId="0" fontId="27" fillId="0" borderId="36" xfId="0" applyFont="1" applyFill="1" applyBorder="1" applyAlignment="1" applyProtection="1">
      <alignment horizontal="center" wrapText="1"/>
    </xf>
    <xf numFmtId="0" fontId="27" fillId="0" borderId="26" xfId="0" applyFont="1" applyFill="1" applyBorder="1" applyAlignment="1" applyProtection="1">
      <alignment horizontal="center" wrapText="1"/>
    </xf>
    <xf numFmtId="164" fontId="32" fillId="0" borderId="32" xfId="0" applyNumberFormat="1" applyFont="1" applyFill="1" applyBorder="1" applyAlignment="1" applyProtection="1">
      <alignment horizontal="right" vertical="center" indent="2"/>
    </xf>
    <xf numFmtId="164" fontId="32" fillId="0" borderId="1" xfId="0" applyNumberFormat="1" applyFont="1" applyFill="1" applyBorder="1" applyAlignment="1" applyProtection="1">
      <alignment horizontal="right" vertical="center" indent="2"/>
    </xf>
    <xf numFmtId="0" fontId="27" fillId="0" borderId="36" xfId="0" applyFont="1" applyFill="1" applyBorder="1" applyAlignment="1" applyProtection="1">
      <alignment horizontal="center"/>
    </xf>
    <xf numFmtId="0" fontId="27" fillId="0" borderId="26" xfId="0" applyFont="1" applyFill="1" applyBorder="1" applyAlignment="1" applyProtection="1">
      <alignment horizontal="center"/>
    </xf>
    <xf numFmtId="164" fontId="27" fillId="2" borderId="2" xfId="0" applyNumberFormat="1" applyFont="1" applyFill="1" applyBorder="1" applyAlignment="1" applyProtection="1">
      <alignment horizontal="right" indent="2"/>
      <protection locked="0"/>
    </xf>
    <xf numFmtId="0" fontId="27" fillId="2" borderId="2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/>
    </xf>
    <xf numFmtId="0" fontId="27" fillId="5" borderId="2" xfId="0" applyFont="1" applyFill="1" applyBorder="1" applyProtection="1">
      <protection locked="0"/>
    </xf>
    <xf numFmtId="0" fontId="27" fillId="2" borderId="2" xfId="0" applyFont="1" applyFill="1" applyBorder="1" applyProtection="1">
      <protection locked="0"/>
    </xf>
    <xf numFmtId="0" fontId="27" fillId="0" borderId="2" xfId="0" applyFont="1" applyBorder="1" applyAlignment="1">
      <alignment wrapText="1"/>
    </xf>
    <xf numFmtId="165" fontId="27" fillId="2" borderId="2" xfId="89" applyNumberFormat="1" applyFont="1" applyFill="1" applyBorder="1" applyProtection="1">
      <protection locked="0"/>
    </xf>
    <xf numFmtId="38" fontId="27" fillId="2" borderId="32" xfId="0" applyNumberFormat="1" applyFont="1" applyFill="1" applyBorder="1" applyAlignment="1" applyProtection="1">
      <alignment horizontal="left"/>
      <protection locked="0"/>
    </xf>
    <xf numFmtId="0" fontId="27" fillId="0" borderId="15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50" xfId="0" applyFont="1" applyBorder="1" applyAlignment="1" applyProtection="1">
      <alignment horizontal="center" wrapText="1"/>
    </xf>
    <xf numFmtId="0" fontId="27" fillId="0" borderId="48" xfId="0" applyFont="1" applyBorder="1" applyAlignment="1" applyProtection="1">
      <alignment horizontal="center" wrapText="1"/>
    </xf>
    <xf numFmtId="0" fontId="27" fillId="0" borderId="22" xfId="0" applyFont="1" applyBorder="1" applyAlignment="1" applyProtection="1">
      <alignment horizontal="center" wrapText="1"/>
    </xf>
    <xf numFmtId="0" fontId="27" fillId="0" borderId="70" xfId="0" applyFont="1" applyBorder="1" applyAlignment="1" applyProtection="1">
      <alignment horizontal="center" wrapText="1"/>
    </xf>
    <xf numFmtId="0" fontId="27" fillId="0" borderId="27" xfId="0" applyFont="1" applyBorder="1" applyAlignment="1" applyProtection="1">
      <alignment horizontal="center" wrapText="1"/>
    </xf>
    <xf numFmtId="0" fontId="27" fillId="0" borderId="40" xfId="0" applyFont="1" applyBorder="1" applyAlignment="1" applyProtection="1">
      <alignment horizontal="center" wrapText="1"/>
    </xf>
    <xf numFmtId="0" fontId="27" fillId="0" borderId="0" xfId="0" applyFont="1" applyAlignment="1" applyProtection="1"/>
    <xf numFmtId="0" fontId="27" fillId="0" borderId="70" xfId="0" applyFont="1" applyBorder="1" applyAlignment="1" applyProtection="1"/>
    <xf numFmtId="14" fontId="32" fillId="2" borderId="32" xfId="0" applyNumberFormat="1" applyFont="1" applyFill="1" applyBorder="1" applyAlignment="1" applyProtection="1">
      <alignment horizontal="left"/>
      <protection locked="0"/>
    </xf>
    <xf numFmtId="14" fontId="32" fillId="2" borderId="15" xfId="0" applyNumberFormat="1" applyFont="1" applyFill="1" applyBorder="1" applyAlignment="1" applyProtection="1">
      <alignment horizontal="left"/>
      <protection locked="0"/>
    </xf>
    <xf numFmtId="0" fontId="32" fillId="2" borderId="15" xfId="0" applyFont="1" applyFill="1" applyBorder="1" applyAlignment="1" applyProtection="1">
      <alignment horizontal="left"/>
      <protection locked="0"/>
    </xf>
    <xf numFmtId="0" fontId="32" fillId="2" borderId="1" xfId="0" applyFont="1" applyFill="1" applyBorder="1" applyAlignment="1" applyProtection="1">
      <alignment horizontal="left"/>
      <protection locked="0"/>
    </xf>
    <xf numFmtId="0" fontId="32" fillId="2" borderId="32" xfId="0" applyNumberFormat="1" applyFont="1" applyFill="1" applyBorder="1" applyAlignment="1" applyProtection="1">
      <alignment horizontal="left"/>
      <protection locked="0"/>
    </xf>
    <xf numFmtId="0" fontId="32" fillId="2" borderId="15" xfId="0" applyNumberFormat="1" applyFont="1" applyFill="1" applyBorder="1" applyAlignment="1" applyProtection="1">
      <alignment horizontal="left"/>
      <protection locked="0"/>
    </xf>
    <xf numFmtId="0" fontId="32" fillId="2" borderId="1" xfId="0" applyNumberFormat="1" applyFont="1" applyFill="1" applyBorder="1" applyAlignment="1" applyProtection="1">
      <alignment horizontal="left"/>
      <protection locked="0"/>
    </xf>
    <xf numFmtId="5" fontId="27" fillId="0" borderId="46" xfId="0" applyNumberFormat="1" applyFont="1" applyBorder="1" applyAlignment="1" applyProtection="1">
      <alignment horizontal="center" wrapText="1"/>
    </xf>
    <xf numFmtId="5" fontId="27" fillId="0" borderId="36" xfId="0" applyNumberFormat="1" applyFont="1" applyBorder="1" applyAlignment="1" applyProtection="1">
      <alignment horizontal="center" wrapText="1"/>
    </xf>
    <xf numFmtId="5" fontId="27" fillId="0" borderId="26" xfId="0" applyNumberFormat="1" applyFont="1" applyBorder="1" applyAlignment="1" applyProtection="1">
      <alignment horizontal="center" wrapText="1"/>
    </xf>
    <xf numFmtId="5" fontId="5" fillId="5" borderId="32" xfId="0" applyNumberFormat="1" applyFont="1" applyFill="1" applyBorder="1" applyAlignment="1" applyProtection="1">
      <protection locked="0"/>
    </xf>
    <xf numFmtId="0" fontId="19" fillId="5" borderId="15" xfId="0" applyFont="1" applyFill="1" applyBorder="1" applyAlignment="1" applyProtection="1">
      <protection locked="0"/>
    </xf>
    <xf numFmtId="0" fontId="19" fillId="5" borderId="1" xfId="0" applyFont="1" applyFill="1" applyBorder="1" applyAlignment="1" applyProtection="1">
      <protection locked="0"/>
    </xf>
    <xf numFmtId="0" fontId="32" fillId="0" borderId="13" xfId="0" applyFont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left"/>
    </xf>
    <xf numFmtId="0" fontId="30" fillId="3" borderId="32" xfId="0" applyFont="1" applyFill="1" applyBorder="1" applyAlignment="1">
      <alignment horizontal="center" wrapText="1"/>
    </xf>
    <xf numFmtId="0" fontId="30" fillId="3" borderId="15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30" fillId="0" borderId="27" xfId="0" applyFont="1" applyFill="1" applyBorder="1" applyAlignment="1" applyProtection="1">
      <alignment horizontal="left" wrapText="1"/>
    </xf>
    <xf numFmtId="0" fontId="30" fillId="0" borderId="13" xfId="0" applyFont="1" applyFill="1" applyBorder="1" applyAlignment="1" applyProtection="1">
      <alignment horizontal="left" wrapText="1"/>
    </xf>
    <xf numFmtId="0" fontId="30" fillId="0" borderId="32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9" fillId="0" borderId="13" xfId="0" applyFont="1" applyBorder="1" applyAlignment="1" applyProtection="1">
      <alignment horizontal="center" vertical="center"/>
    </xf>
    <xf numFmtId="5" fontId="29" fillId="0" borderId="0" xfId="0" applyNumberFormat="1" applyFont="1" applyBorder="1" applyAlignment="1" applyProtection="1">
      <alignment horizontal="left"/>
    </xf>
    <xf numFmtId="0" fontId="29" fillId="0" borderId="0" xfId="0" applyFont="1" applyBorder="1" applyAlignment="1" applyProtection="1"/>
    <xf numFmtId="5" fontId="29" fillId="0" borderId="40" xfId="0" applyNumberFormat="1" applyFont="1" applyBorder="1" applyAlignment="1" applyProtection="1">
      <alignment horizontal="left"/>
    </xf>
    <xf numFmtId="0" fontId="29" fillId="0" borderId="26" xfId="0" applyFont="1" applyBorder="1" applyAlignment="1" applyProtection="1"/>
    <xf numFmtId="14" fontId="5" fillId="0" borderId="3" xfId="0" applyNumberFormat="1" applyFont="1" applyFill="1" applyBorder="1" applyAlignment="1" applyProtection="1"/>
    <xf numFmtId="0" fontId="3" fillId="0" borderId="13" xfId="0" applyFont="1" applyBorder="1"/>
    <xf numFmtId="0" fontId="0" fillId="0" borderId="13" xfId="0" applyBorder="1"/>
    <xf numFmtId="0" fontId="0" fillId="7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3" fillId="0" borderId="0" xfId="550" applyFont="1" applyAlignment="1">
      <alignment horizontal="right"/>
    </xf>
    <xf numFmtId="0" fontId="12" fillId="0" borderId="0" xfId="550" applyFont="1" applyAlignment="1">
      <alignment horizontal="right"/>
    </xf>
    <xf numFmtId="14" fontId="15" fillId="0" borderId="13" xfId="550" applyNumberFormat="1" applyFont="1" applyBorder="1" applyAlignment="1"/>
    <xf numFmtId="0" fontId="12" fillId="0" borderId="13" xfId="550" applyFont="1" applyBorder="1" applyAlignment="1"/>
    <xf numFmtId="169" fontId="13" fillId="0" borderId="0" xfId="550" applyNumberFormat="1" applyFont="1" applyAlignment="1">
      <alignment horizontal="right"/>
    </xf>
    <xf numFmtId="0" fontId="15" fillId="0" borderId="15" xfId="550" applyFont="1" applyBorder="1" applyAlignment="1">
      <alignment horizontal="left"/>
    </xf>
    <xf numFmtId="0" fontId="12" fillId="0" borderId="15" xfId="550" applyFont="1" applyBorder="1" applyAlignment="1">
      <alignment horizontal="left"/>
    </xf>
    <xf numFmtId="0" fontId="14" fillId="0" borderId="23" xfId="550" applyFont="1" applyBorder="1" applyAlignment="1">
      <alignment horizontal="center" wrapText="1"/>
    </xf>
    <xf numFmtId="0" fontId="12" fillId="0" borderId="68" xfId="550" applyFont="1" applyBorder="1" applyAlignment="1">
      <alignment horizontal="center"/>
    </xf>
    <xf numFmtId="0" fontId="12" fillId="0" borderId="4" xfId="550" applyFont="1" applyBorder="1" applyAlignment="1">
      <alignment horizontal="center"/>
    </xf>
    <xf numFmtId="0" fontId="13" fillId="0" borderId="72" xfId="550" applyFont="1" applyBorder="1" applyAlignment="1">
      <alignment horizontal="center" wrapText="1"/>
    </xf>
    <xf numFmtId="0" fontId="12" fillId="0" borderId="73" xfId="550" applyFont="1" applyBorder="1" applyAlignment="1">
      <alignment horizontal="center" wrapText="1"/>
    </xf>
    <xf numFmtId="0" fontId="13" fillId="0" borderId="74" xfId="550" applyFont="1" applyBorder="1" applyAlignment="1">
      <alignment horizontal="center" wrapText="1"/>
    </xf>
    <xf numFmtId="0" fontId="12" fillId="0" borderId="75" xfId="550" applyFont="1" applyBorder="1" applyAlignment="1">
      <alignment horizontal="center" wrapText="1"/>
    </xf>
    <xf numFmtId="0" fontId="13" fillId="0" borderId="51" xfId="550" applyFont="1" applyBorder="1" applyAlignment="1">
      <alignment horizontal="center" wrapText="1"/>
    </xf>
    <xf numFmtId="0" fontId="12" fillId="0" borderId="71" xfId="550" applyFont="1" applyBorder="1" applyAlignment="1">
      <alignment horizontal="center" wrapText="1"/>
    </xf>
    <xf numFmtId="0" fontId="14" fillId="0" borderId="23" xfId="550" applyFont="1" applyBorder="1" applyAlignment="1">
      <alignment horizontal="center"/>
    </xf>
    <xf numFmtId="0" fontId="11" fillId="0" borderId="4" xfId="550" applyFont="1" applyBorder="1" applyAlignment="1">
      <alignment horizontal="center"/>
    </xf>
    <xf numFmtId="0" fontId="27" fillId="0" borderId="0" xfId="550" applyFont="1" applyAlignment="1">
      <alignment horizontal="left" vertical="center" wrapText="1"/>
    </xf>
    <xf numFmtId="0" fontId="13" fillId="0" borderId="75" xfId="550" applyFont="1" applyBorder="1" applyAlignment="1">
      <alignment horizontal="center" wrapText="1"/>
    </xf>
    <xf numFmtId="0" fontId="13" fillId="0" borderId="23" xfId="550" applyFont="1" applyBorder="1" applyAlignment="1">
      <alignment horizontal="center"/>
    </xf>
    <xf numFmtId="0" fontId="12" fillId="0" borderId="38" xfId="550" applyFont="1" applyBorder="1" applyAlignment="1">
      <alignment horizontal="center"/>
    </xf>
    <xf numFmtId="0" fontId="27" fillId="0" borderId="0" xfId="550" applyFont="1" applyAlignment="1">
      <alignment horizontal="left"/>
    </xf>
    <xf numFmtId="0" fontId="13" fillId="0" borderId="73" xfId="550" applyFont="1" applyBorder="1" applyAlignment="1">
      <alignment horizontal="center" wrapText="1"/>
    </xf>
    <xf numFmtId="0" fontId="13" fillId="0" borderId="0" xfId="550" applyFont="1" applyBorder="1" applyAlignment="1">
      <alignment horizontal="center"/>
    </xf>
    <xf numFmtId="14" fontId="15" fillId="0" borderId="13" xfId="550" applyNumberFormat="1" applyFont="1" applyBorder="1" applyAlignment="1">
      <alignment horizontal="left"/>
    </xf>
    <xf numFmtId="0" fontId="15" fillId="0" borderId="13" xfId="550" applyFont="1" applyBorder="1" applyAlignment="1">
      <alignment horizontal="left"/>
    </xf>
    <xf numFmtId="0" fontId="15" fillId="0" borderId="13" xfId="550" applyNumberFormat="1" applyFont="1" applyBorder="1" applyAlignment="1">
      <alignment horizontal="left"/>
    </xf>
    <xf numFmtId="0" fontId="13" fillId="0" borderId="76" xfId="550" applyFont="1" applyBorder="1" applyAlignment="1">
      <alignment horizontal="center"/>
    </xf>
    <xf numFmtId="0" fontId="13" fillId="0" borderId="61" xfId="550" applyFont="1" applyBorder="1" applyAlignment="1">
      <alignment horizontal="center"/>
    </xf>
    <xf numFmtId="0" fontId="13" fillId="0" borderId="62" xfId="55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24" fillId="0" borderId="13" xfId="0" applyNumberFormat="1" applyFont="1" applyBorder="1" applyAlignment="1">
      <alignment horizontal="left"/>
    </xf>
    <xf numFmtId="14" fontId="18" fillId="0" borderId="13" xfId="0" applyNumberFormat="1" applyFont="1" applyFill="1" applyBorder="1" applyAlignment="1" applyProtection="1">
      <alignment horizontal="left"/>
    </xf>
    <xf numFmtId="0" fontId="18" fillId="0" borderId="13" xfId="0" applyFont="1" applyFill="1" applyBorder="1" applyAlignment="1" applyProtection="1">
      <alignment horizontal="left"/>
    </xf>
    <xf numFmtId="169" fontId="13" fillId="0" borderId="76" xfId="0" applyNumberFormat="1" applyFont="1" applyBorder="1" applyAlignment="1">
      <alignment horizontal="left" indent="1"/>
    </xf>
    <xf numFmtId="169" fontId="13" fillId="0" borderId="61" xfId="0" applyNumberFormat="1" applyFont="1" applyBorder="1" applyAlignment="1">
      <alignment horizontal="left" indent="1"/>
    </xf>
    <xf numFmtId="0" fontId="12" fillId="0" borderId="0" xfId="0" applyFont="1" applyAlignment="1">
      <alignment horizontal="right"/>
    </xf>
    <xf numFmtId="14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169" fontId="13" fillId="0" borderId="0" xfId="0" applyNumberFormat="1" applyFont="1" applyAlignment="1">
      <alignment horizontal="right"/>
    </xf>
  </cellXfs>
  <cellStyles count="2486">
    <cellStyle name="Blackout" xfId="1" xr:uid="{00000000-0005-0000-0000-000000000000}"/>
    <cellStyle name="Comma" xfId="2" builtinId="3"/>
    <cellStyle name="Comma 10" xfId="3" xr:uid="{00000000-0005-0000-0000-000002000000}"/>
    <cellStyle name="Comma 23 2" xfId="4" xr:uid="{00000000-0005-0000-0000-000003000000}"/>
    <cellStyle name="Comma 23 3" xfId="5" xr:uid="{00000000-0005-0000-0000-000004000000}"/>
    <cellStyle name="Comma 23 4" xfId="6" xr:uid="{00000000-0005-0000-0000-000005000000}"/>
    <cellStyle name="Comma 23 5" xfId="7" xr:uid="{00000000-0005-0000-0000-000006000000}"/>
    <cellStyle name="Comma 23 6" xfId="8" xr:uid="{00000000-0005-0000-0000-000007000000}"/>
    <cellStyle name="Comma 23 7" xfId="9" xr:uid="{00000000-0005-0000-0000-000008000000}"/>
    <cellStyle name="Comma 23 8" xfId="10" xr:uid="{00000000-0005-0000-0000-000009000000}"/>
    <cellStyle name="Comma 49" xfId="11" xr:uid="{00000000-0005-0000-0000-00000A000000}"/>
    <cellStyle name="Comma 49 2" xfId="12" xr:uid="{00000000-0005-0000-0000-00000B000000}"/>
    <cellStyle name="Comma 5 10" xfId="13" xr:uid="{00000000-0005-0000-0000-00000C000000}"/>
    <cellStyle name="Comma 5 10 2" xfId="14" xr:uid="{00000000-0005-0000-0000-00000D000000}"/>
    <cellStyle name="Comma 5 10 2 2" xfId="15" xr:uid="{00000000-0005-0000-0000-00000E000000}"/>
    <cellStyle name="Comma 5 11" xfId="16" xr:uid="{00000000-0005-0000-0000-00000F000000}"/>
    <cellStyle name="Comma 5 11 2" xfId="17" xr:uid="{00000000-0005-0000-0000-000010000000}"/>
    <cellStyle name="Comma 5 11 2 2" xfId="18" xr:uid="{00000000-0005-0000-0000-000011000000}"/>
    <cellStyle name="Comma 5 12" xfId="19" xr:uid="{00000000-0005-0000-0000-000012000000}"/>
    <cellStyle name="Comma 5 12 2" xfId="20" xr:uid="{00000000-0005-0000-0000-000013000000}"/>
    <cellStyle name="Comma 5 12 2 2" xfId="21" xr:uid="{00000000-0005-0000-0000-000014000000}"/>
    <cellStyle name="Comma 5 13" xfId="22" xr:uid="{00000000-0005-0000-0000-000015000000}"/>
    <cellStyle name="Comma 5 13 2" xfId="23" xr:uid="{00000000-0005-0000-0000-000016000000}"/>
    <cellStyle name="Comma 5 13 2 2" xfId="24" xr:uid="{00000000-0005-0000-0000-000017000000}"/>
    <cellStyle name="Comma 5 14" xfId="25" xr:uid="{00000000-0005-0000-0000-000018000000}"/>
    <cellStyle name="Comma 5 14 2" xfId="26" xr:uid="{00000000-0005-0000-0000-000019000000}"/>
    <cellStyle name="Comma 5 14 2 2" xfId="27" xr:uid="{00000000-0005-0000-0000-00001A000000}"/>
    <cellStyle name="Comma 5 15" xfId="28" xr:uid="{00000000-0005-0000-0000-00001B000000}"/>
    <cellStyle name="Comma 5 15 2" xfId="29" xr:uid="{00000000-0005-0000-0000-00001C000000}"/>
    <cellStyle name="Comma 5 15 2 2" xfId="30" xr:uid="{00000000-0005-0000-0000-00001D000000}"/>
    <cellStyle name="Comma 5 16" xfId="31" xr:uid="{00000000-0005-0000-0000-00001E000000}"/>
    <cellStyle name="Comma 5 16 2" xfId="32" xr:uid="{00000000-0005-0000-0000-00001F000000}"/>
    <cellStyle name="Comma 5 16 2 2" xfId="33" xr:uid="{00000000-0005-0000-0000-000020000000}"/>
    <cellStyle name="Comma 5 17" xfId="34" xr:uid="{00000000-0005-0000-0000-000021000000}"/>
    <cellStyle name="Comma 5 17 2" xfId="35" xr:uid="{00000000-0005-0000-0000-000022000000}"/>
    <cellStyle name="Comma 5 17 2 2" xfId="36" xr:uid="{00000000-0005-0000-0000-000023000000}"/>
    <cellStyle name="Comma 5 18" xfId="37" xr:uid="{00000000-0005-0000-0000-000024000000}"/>
    <cellStyle name="Comma 5 18 2" xfId="38" xr:uid="{00000000-0005-0000-0000-000025000000}"/>
    <cellStyle name="Comma 5 18 2 2" xfId="39" xr:uid="{00000000-0005-0000-0000-000026000000}"/>
    <cellStyle name="Comma 5 19" xfId="40" xr:uid="{00000000-0005-0000-0000-000027000000}"/>
    <cellStyle name="Comma 5 19 2" xfId="41" xr:uid="{00000000-0005-0000-0000-000028000000}"/>
    <cellStyle name="Comma 5 19 2 2" xfId="42" xr:uid="{00000000-0005-0000-0000-000029000000}"/>
    <cellStyle name="Comma 5 2" xfId="43" xr:uid="{00000000-0005-0000-0000-00002A000000}"/>
    <cellStyle name="Comma 5 2 2" xfId="44" xr:uid="{00000000-0005-0000-0000-00002B000000}"/>
    <cellStyle name="Comma 5 2 2 2" xfId="45" xr:uid="{00000000-0005-0000-0000-00002C000000}"/>
    <cellStyle name="Comma 5 20" xfId="46" xr:uid="{00000000-0005-0000-0000-00002D000000}"/>
    <cellStyle name="Comma 5 20 2" xfId="47" xr:uid="{00000000-0005-0000-0000-00002E000000}"/>
    <cellStyle name="Comma 5 20 2 2" xfId="48" xr:uid="{00000000-0005-0000-0000-00002F000000}"/>
    <cellStyle name="Comma 5 21" xfId="49" xr:uid="{00000000-0005-0000-0000-000030000000}"/>
    <cellStyle name="Comma 5 21 2" xfId="50" xr:uid="{00000000-0005-0000-0000-000031000000}"/>
    <cellStyle name="Comma 5 21 2 2" xfId="51" xr:uid="{00000000-0005-0000-0000-000032000000}"/>
    <cellStyle name="Comma 5 22" xfId="52" xr:uid="{00000000-0005-0000-0000-000033000000}"/>
    <cellStyle name="Comma 5 22 2" xfId="53" xr:uid="{00000000-0005-0000-0000-000034000000}"/>
    <cellStyle name="Comma 5 22 2 2" xfId="54" xr:uid="{00000000-0005-0000-0000-000035000000}"/>
    <cellStyle name="Comma 5 23" xfId="55" xr:uid="{00000000-0005-0000-0000-000036000000}"/>
    <cellStyle name="Comma 5 23 2" xfId="56" xr:uid="{00000000-0005-0000-0000-000037000000}"/>
    <cellStyle name="Comma 5 23 2 2" xfId="57" xr:uid="{00000000-0005-0000-0000-000038000000}"/>
    <cellStyle name="Comma 5 24" xfId="58" xr:uid="{00000000-0005-0000-0000-000039000000}"/>
    <cellStyle name="Comma 5 24 2" xfId="59" xr:uid="{00000000-0005-0000-0000-00003A000000}"/>
    <cellStyle name="Comma 5 24 2 2" xfId="60" xr:uid="{00000000-0005-0000-0000-00003B000000}"/>
    <cellStyle name="Comma 5 25" xfId="61" xr:uid="{00000000-0005-0000-0000-00003C000000}"/>
    <cellStyle name="Comma 5 25 2" xfId="62" xr:uid="{00000000-0005-0000-0000-00003D000000}"/>
    <cellStyle name="Comma 5 25 2 2" xfId="63" xr:uid="{00000000-0005-0000-0000-00003E000000}"/>
    <cellStyle name="Comma 5 26" xfId="64" xr:uid="{00000000-0005-0000-0000-00003F000000}"/>
    <cellStyle name="Comma 5 26 2" xfId="65" xr:uid="{00000000-0005-0000-0000-000040000000}"/>
    <cellStyle name="Comma 5 26 2 2" xfId="66" xr:uid="{00000000-0005-0000-0000-000041000000}"/>
    <cellStyle name="Comma 5 3" xfId="67" xr:uid="{00000000-0005-0000-0000-000042000000}"/>
    <cellStyle name="Comma 5 3 2" xfId="68" xr:uid="{00000000-0005-0000-0000-000043000000}"/>
    <cellStyle name="Comma 5 3 2 2" xfId="69" xr:uid="{00000000-0005-0000-0000-000044000000}"/>
    <cellStyle name="Comma 5 4" xfId="70" xr:uid="{00000000-0005-0000-0000-000045000000}"/>
    <cellStyle name="Comma 5 4 2" xfId="71" xr:uid="{00000000-0005-0000-0000-000046000000}"/>
    <cellStyle name="Comma 5 4 2 2" xfId="72" xr:uid="{00000000-0005-0000-0000-000047000000}"/>
    <cellStyle name="Comma 5 5" xfId="73" xr:uid="{00000000-0005-0000-0000-000048000000}"/>
    <cellStyle name="Comma 5 5 2" xfId="74" xr:uid="{00000000-0005-0000-0000-000049000000}"/>
    <cellStyle name="Comma 5 5 2 2" xfId="75" xr:uid="{00000000-0005-0000-0000-00004A000000}"/>
    <cellStyle name="Comma 5 6" xfId="76" xr:uid="{00000000-0005-0000-0000-00004B000000}"/>
    <cellStyle name="Comma 5 6 2" xfId="77" xr:uid="{00000000-0005-0000-0000-00004C000000}"/>
    <cellStyle name="Comma 5 6 2 2" xfId="78" xr:uid="{00000000-0005-0000-0000-00004D000000}"/>
    <cellStyle name="Comma 5 7" xfId="79" xr:uid="{00000000-0005-0000-0000-00004E000000}"/>
    <cellStyle name="Comma 5 7 2" xfId="80" xr:uid="{00000000-0005-0000-0000-00004F000000}"/>
    <cellStyle name="Comma 5 7 2 2" xfId="81" xr:uid="{00000000-0005-0000-0000-000050000000}"/>
    <cellStyle name="Comma 5 8" xfId="82" xr:uid="{00000000-0005-0000-0000-000051000000}"/>
    <cellStyle name="Comma 5 8 2" xfId="83" xr:uid="{00000000-0005-0000-0000-000052000000}"/>
    <cellStyle name="Comma 5 8 2 2" xfId="84" xr:uid="{00000000-0005-0000-0000-000053000000}"/>
    <cellStyle name="Comma 5 9" xfId="85" xr:uid="{00000000-0005-0000-0000-000054000000}"/>
    <cellStyle name="Comma 5 9 2" xfId="86" xr:uid="{00000000-0005-0000-0000-000055000000}"/>
    <cellStyle name="Comma 5 9 2 2" xfId="87" xr:uid="{00000000-0005-0000-0000-000056000000}"/>
    <cellStyle name="Currency" xfId="88" builtinId="4"/>
    <cellStyle name="Currency 10" xfId="89" xr:uid="{00000000-0005-0000-0000-000058000000}"/>
    <cellStyle name="Currency 10 10" xfId="90" xr:uid="{00000000-0005-0000-0000-000059000000}"/>
    <cellStyle name="Currency 10 10 2" xfId="91" xr:uid="{00000000-0005-0000-0000-00005A000000}"/>
    <cellStyle name="Currency 10 10 2 2" xfId="92" xr:uid="{00000000-0005-0000-0000-00005B000000}"/>
    <cellStyle name="Currency 10 11" xfId="93" xr:uid="{00000000-0005-0000-0000-00005C000000}"/>
    <cellStyle name="Currency 10 11 2" xfId="94" xr:uid="{00000000-0005-0000-0000-00005D000000}"/>
    <cellStyle name="Currency 10 11 2 2" xfId="95" xr:uid="{00000000-0005-0000-0000-00005E000000}"/>
    <cellStyle name="Currency 10 12" xfId="96" xr:uid="{00000000-0005-0000-0000-00005F000000}"/>
    <cellStyle name="Currency 10 12 2" xfId="97" xr:uid="{00000000-0005-0000-0000-000060000000}"/>
    <cellStyle name="Currency 10 12 2 2" xfId="98" xr:uid="{00000000-0005-0000-0000-000061000000}"/>
    <cellStyle name="Currency 10 13" xfId="99" xr:uid="{00000000-0005-0000-0000-000062000000}"/>
    <cellStyle name="Currency 10 13 2" xfId="100" xr:uid="{00000000-0005-0000-0000-000063000000}"/>
    <cellStyle name="Currency 10 13 2 2" xfId="101" xr:uid="{00000000-0005-0000-0000-000064000000}"/>
    <cellStyle name="Currency 10 14" xfId="102" xr:uid="{00000000-0005-0000-0000-000065000000}"/>
    <cellStyle name="Currency 10 14 2" xfId="103" xr:uid="{00000000-0005-0000-0000-000066000000}"/>
    <cellStyle name="Currency 10 14 2 2" xfId="104" xr:uid="{00000000-0005-0000-0000-000067000000}"/>
    <cellStyle name="Currency 10 15" xfId="105" xr:uid="{00000000-0005-0000-0000-000068000000}"/>
    <cellStyle name="Currency 10 15 2" xfId="106" xr:uid="{00000000-0005-0000-0000-000069000000}"/>
    <cellStyle name="Currency 10 15 2 2" xfId="107" xr:uid="{00000000-0005-0000-0000-00006A000000}"/>
    <cellStyle name="Currency 10 16" xfId="108" xr:uid="{00000000-0005-0000-0000-00006B000000}"/>
    <cellStyle name="Currency 10 16 2" xfId="109" xr:uid="{00000000-0005-0000-0000-00006C000000}"/>
    <cellStyle name="Currency 10 16 2 2" xfId="110" xr:uid="{00000000-0005-0000-0000-00006D000000}"/>
    <cellStyle name="Currency 10 17" xfId="111" xr:uid="{00000000-0005-0000-0000-00006E000000}"/>
    <cellStyle name="Currency 10 17 2" xfId="112" xr:uid="{00000000-0005-0000-0000-00006F000000}"/>
    <cellStyle name="Currency 10 17 2 2" xfId="113" xr:uid="{00000000-0005-0000-0000-000070000000}"/>
    <cellStyle name="Currency 10 18" xfId="114" xr:uid="{00000000-0005-0000-0000-000071000000}"/>
    <cellStyle name="Currency 10 18 2" xfId="115" xr:uid="{00000000-0005-0000-0000-000072000000}"/>
    <cellStyle name="Currency 10 18 2 2" xfId="116" xr:uid="{00000000-0005-0000-0000-000073000000}"/>
    <cellStyle name="Currency 10 19" xfId="117" xr:uid="{00000000-0005-0000-0000-000074000000}"/>
    <cellStyle name="Currency 10 19 2" xfId="118" xr:uid="{00000000-0005-0000-0000-000075000000}"/>
    <cellStyle name="Currency 10 19 2 2" xfId="119" xr:uid="{00000000-0005-0000-0000-000076000000}"/>
    <cellStyle name="Currency 10 2" xfId="120" xr:uid="{00000000-0005-0000-0000-000077000000}"/>
    <cellStyle name="Currency 10 2 2" xfId="121" xr:uid="{00000000-0005-0000-0000-000078000000}"/>
    <cellStyle name="Currency 10 2 2 2" xfId="122" xr:uid="{00000000-0005-0000-0000-000079000000}"/>
    <cellStyle name="Currency 10 20" xfId="123" xr:uid="{00000000-0005-0000-0000-00007A000000}"/>
    <cellStyle name="Currency 10 20 2" xfId="124" xr:uid="{00000000-0005-0000-0000-00007B000000}"/>
    <cellStyle name="Currency 10 20 2 2" xfId="125" xr:uid="{00000000-0005-0000-0000-00007C000000}"/>
    <cellStyle name="Currency 10 21" xfId="126" xr:uid="{00000000-0005-0000-0000-00007D000000}"/>
    <cellStyle name="Currency 10 21 2" xfId="127" xr:uid="{00000000-0005-0000-0000-00007E000000}"/>
    <cellStyle name="Currency 10 21 2 2" xfId="128" xr:uid="{00000000-0005-0000-0000-00007F000000}"/>
    <cellStyle name="Currency 10 22" xfId="129" xr:uid="{00000000-0005-0000-0000-000080000000}"/>
    <cellStyle name="Currency 10 22 2" xfId="130" xr:uid="{00000000-0005-0000-0000-000081000000}"/>
    <cellStyle name="Currency 10 23" xfId="131" xr:uid="{00000000-0005-0000-0000-000082000000}"/>
    <cellStyle name="Currency 10 24" xfId="132" xr:uid="{00000000-0005-0000-0000-000083000000}"/>
    <cellStyle name="Currency 10 25" xfId="133" xr:uid="{00000000-0005-0000-0000-000084000000}"/>
    <cellStyle name="Currency 10 26" xfId="134" xr:uid="{00000000-0005-0000-0000-000085000000}"/>
    <cellStyle name="Currency 10 27" xfId="135" xr:uid="{00000000-0005-0000-0000-000086000000}"/>
    <cellStyle name="Currency 10 28" xfId="136" xr:uid="{00000000-0005-0000-0000-000087000000}"/>
    <cellStyle name="Currency 10 29" xfId="137" xr:uid="{00000000-0005-0000-0000-000088000000}"/>
    <cellStyle name="Currency 10 3" xfId="138" xr:uid="{00000000-0005-0000-0000-000089000000}"/>
    <cellStyle name="Currency 10 3 2" xfId="139" xr:uid="{00000000-0005-0000-0000-00008A000000}"/>
    <cellStyle name="Currency 10 3 2 2" xfId="140" xr:uid="{00000000-0005-0000-0000-00008B000000}"/>
    <cellStyle name="Currency 10 30" xfId="141" xr:uid="{00000000-0005-0000-0000-00008C000000}"/>
    <cellStyle name="Currency 10 31" xfId="142" xr:uid="{00000000-0005-0000-0000-00008D000000}"/>
    <cellStyle name="Currency 10 32" xfId="143" xr:uid="{00000000-0005-0000-0000-00008E000000}"/>
    <cellStyle name="Currency 10 33" xfId="144" xr:uid="{00000000-0005-0000-0000-00008F000000}"/>
    <cellStyle name="Currency 10 34" xfId="145" xr:uid="{00000000-0005-0000-0000-000090000000}"/>
    <cellStyle name="Currency 10 35" xfId="146" xr:uid="{00000000-0005-0000-0000-000091000000}"/>
    <cellStyle name="Currency 10 36" xfId="147" xr:uid="{00000000-0005-0000-0000-000092000000}"/>
    <cellStyle name="Currency 10 37" xfId="148" xr:uid="{00000000-0005-0000-0000-000093000000}"/>
    <cellStyle name="Currency 10 38" xfId="149" xr:uid="{00000000-0005-0000-0000-000094000000}"/>
    <cellStyle name="Currency 10 4" xfId="150" xr:uid="{00000000-0005-0000-0000-000095000000}"/>
    <cellStyle name="Currency 10 4 2" xfId="151" xr:uid="{00000000-0005-0000-0000-000096000000}"/>
    <cellStyle name="Currency 10 4 2 2" xfId="152" xr:uid="{00000000-0005-0000-0000-000097000000}"/>
    <cellStyle name="Currency 10 5" xfId="153" xr:uid="{00000000-0005-0000-0000-000098000000}"/>
    <cellStyle name="Currency 10 5 2" xfId="154" xr:uid="{00000000-0005-0000-0000-000099000000}"/>
    <cellStyle name="Currency 10 5 2 2" xfId="155" xr:uid="{00000000-0005-0000-0000-00009A000000}"/>
    <cellStyle name="Currency 10 6" xfId="156" xr:uid="{00000000-0005-0000-0000-00009B000000}"/>
    <cellStyle name="Currency 10 6 2" xfId="157" xr:uid="{00000000-0005-0000-0000-00009C000000}"/>
    <cellStyle name="Currency 10 6 2 2" xfId="158" xr:uid="{00000000-0005-0000-0000-00009D000000}"/>
    <cellStyle name="Currency 10 7" xfId="159" xr:uid="{00000000-0005-0000-0000-00009E000000}"/>
    <cellStyle name="Currency 10 7 2" xfId="160" xr:uid="{00000000-0005-0000-0000-00009F000000}"/>
    <cellStyle name="Currency 10 7 2 2" xfId="161" xr:uid="{00000000-0005-0000-0000-0000A0000000}"/>
    <cellStyle name="Currency 10 8" xfId="162" xr:uid="{00000000-0005-0000-0000-0000A1000000}"/>
    <cellStyle name="Currency 10 8 2" xfId="163" xr:uid="{00000000-0005-0000-0000-0000A2000000}"/>
    <cellStyle name="Currency 10 8 2 2" xfId="164" xr:uid="{00000000-0005-0000-0000-0000A3000000}"/>
    <cellStyle name="Currency 10 9" xfId="165" xr:uid="{00000000-0005-0000-0000-0000A4000000}"/>
    <cellStyle name="Currency 10 9 2" xfId="166" xr:uid="{00000000-0005-0000-0000-0000A5000000}"/>
    <cellStyle name="Currency 10 9 2 2" xfId="167" xr:uid="{00000000-0005-0000-0000-0000A6000000}"/>
    <cellStyle name="Currency 11" xfId="168" xr:uid="{00000000-0005-0000-0000-0000A7000000}"/>
    <cellStyle name="Currency 11 2" xfId="169" xr:uid="{00000000-0005-0000-0000-0000A8000000}"/>
    <cellStyle name="Currency 11 2 2" xfId="170" xr:uid="{00000000-0005-0000-0000-0000A9000000}"/>
    <cellStyle name="Currency 11 2 2 2" xfId="171" xr:uid="{00000000-0005-0000-0000-0000AA000000}"/>
    <cellStyle name="Currency 11 3" xfId="172" xr:uid="{00000000-0005-0000-0000-0000AB000000}"/>
    <cellStyle name="Currency 11 3 2" xfId="173" xr:uid="{00000000-0005-0000-0000-0000AC000000}"/>
    <cellStyle name="Currency 11 3 2 2" xfId="174" xr:uid="{00000000-0005-0000-0000-0000AD000000}"/>
    <cellStyle name="Currency 11 4" xfId="175" xr:uid="{00000000-0005-0000-0000-0000AE000000}"/>
    <cellStyle name="Currency 11 4 2" xfId="176" xr:uid="{00000000-0005-0000-0000-0000AF000000}"/>
    <cellStyle name="Currency 11 4 2 2" xfId="177" xr:uid="{00000000-0005-0000-0000-0000B0000000}"/>
    <cellStyle name="Currency 11 5" xfId="178" xr:uid="{00000000-0005-0000-0000-0000B1000000}"/>
    <cellStyle name="Currency 11 5 2" xfId="179" xr:uid="{00000000-0005-0000-0000-0000B2000000}"/>
    <cellStyle name="Currency 11 5 2 2" xfId="180" xr:uid="{00000000-0005-0000-0000-0000B3000000}"/>
    <cellStyle name="Currency 11 6" xfId="181" xr:uid="{00000000-0005-0000-0000-0000B4000000}"/>
    <cellStyle name="Currency 11 6 2" xfId="182" xr:uid="{00000000-0005-0000-0000-0000B5000000}"/>
    <cellStyle name="Currency 12" xfId="183" xr:uid="{00000000-0005-0000-0000-0000B6000000}"/>
    <cellStyle name="Currency 12 2" xfId="184" xr:uid="{00000000-0005-0000-0000-0000B7000000}"/>
    <cellStyle name="Currency 12 2 2" xfId="185" xr:uid="{00000000-0005-0000-0000-0000B8000000}"/>
    <cellStyle name="Currency 12 2 2 2" xfId="186" xr:uid="{00000000-0005-0000-0000-0000B9000000}"/>
    <cellStyle name="Currency 12 3" xfId="187" xr:uid="{00000000-0005-0000-0000-0000BA000000}"/>
    <cellStyle name="Currency 12 3 2" xfId="188" xr:uid="{00000000-0005-0000-0000-0000BB000000}"/>
    <cellStyle name="Currency 12 3 2 2" xfId="189" xr:uid="{00000000-0005-0000-0000-0000BC000000}"/>
    <cellStyle name="Currency 12 4" xfId="190" xr:uid="{00000000-0005-0000-0000-0000BD000000}"/>
    <cellStyle name="Currency 12 4 2" xfId="191" xr:uid="{00000000-0005-0000-0000-0000BE000000}"/>
    <cellStyle name="Currency 14" xfId="192" xr:uid="{00000000-0005-0000-0000-0000BF000000}"/>
    <cellStyle name="Currency 14 2" xfId="193" xr:uid="{00000000-0005-0000-0000-0000C0000000}"/>
    <cellStyle name="Currency 14 2 2" xfId="194" xr:uid="{00000000-0005-0000-0000-0000C1000000}"/>
    <cellStyle name="Currency 14 2 2 2" xfId="195" xr:uid="{00000000-0005-0000-0000-0000C2000000}"/>
    <cellStyle name="Currency 14 3" xfId="196" xr:uid="{00000000-0005-0000-0000-0000C3000000}"/>
    <cellStyle name="Currency 14 3 2" xfId="197" xr:uid="{00000000-0005-0000-0000-0000C4000000}"/>
    <cellStyle name="Currency 14 3 2 2" xfId="198" xr:uid="{00000000-0005-0000-0000-0000C5000000}"/>
    <cellStyle name="Currency 14 4" xfId="199" xr:uid="{00000000-0005-0000-0000-0000C6000000}"/>
    <cellStyle name="Currency 14 4 2" xfId="200" xr:uid="{00000000-0005-0000-0000-0000C7000000}"/>
    <cellStyle name="Currency 14 4 2 2" xfId="201" xr:uid="{00000000-0005-0000-0000-0000C8000000}"/>
    <cellStyle name="Currency 14 5" xfId="202" xr:uid="{00000000-0005-0000-0000-0000C9000000}"/>
    <cellStyle name="Currency 14 5 2" xfId="203" xr:uid="{00000000-0005-0000-0000-0000CA000000}"/>
    <cellStyle name="Currency 14 5 2 2" xfId="204" xr:uid="{00000000-0005-0000-0000-0000CB000000}"/>
    <cellStyle name="Currency 14 6" xfId="205" xr:uid="{00000000-0005-0000-0000-0000CC000000}"/>
    <cellStyle name="Currency 14 6 2" xfId="206" xr:uid="{00000000-0005-0000-0000-0000CD000000}"/>
    <cellStyle name="Currency 15" xfId="207" xr:uid="{00000000-0005-0000-0000-0000CE000000}"/>
    <cellStyle name="Currency 15 2" xfId="208" xr:uid="{00000000-0005-0000-0000-0000CF000000}"/>
    <cellStyle name="Currency 15 2 2" xfId="209" xr:uid="{00000000-0005-0000-0000-0000D0000000}"/>
    <cellStyle name="Currency 15 2 2 2" xfId="210" xr:uid="{00000000-0005-0000-0000-0000D1000000}"/>
    <cellStyle name="Currency 15 3" xfId="211" xr:uid="{00000000-0005-0000-0000-0000D2000000}"/>
    <cellStyle name="Currency 15 3 2" xfId="212" xr:uid="{00000000-0005-0000-0000-0000D3000000}"/>
    <cellStyle name="Currency 15 3 2 2" xfId="213" xr:uid="{00000000-0005-0000-0000-0000D4000000}"/>
    <cellStyle name="Currency 15 4" xfId="214" xr:uid="{00000000-0005-0000-0000-0000D5000000}"/>
    <cellStyle name="Currency 15 4 2" xfId="215" xr:uid="{00000000-0005-0000-0000-0000D6000000}"/>
    <cellStyle name="Currency 15 4 2 2" xfId="216" xr:uid="{00000000-0005-0000-0000-0000D7000000}"/>
    <cellStyle name="Currency 15 5" xfId="217" xr:uid="{00000000-0005-0000-0000-0000D8000000}"/>
    <cellStyle name="Currency 15 5 2" xfId="218" xr:uid="{00000000-0005-0000-0000-0000D9000000}"/>
    <cellStyle name="Currency 15 5 2 2" xfId="219" xr:uid="{00000000-0005-0000-0000-0000DA000000}"/>
    <cellStyle name="Currency 15 6" xfId="220" xr:uid="{00000000-0005-0000-0000-0000DB000000}"/>
    <cellStyle name="Currency 15 6 2" xfId="221" xr:uid="{00000000-0005-0000-0000-0000DC000000}"/>
    <cellStyle name="Currency 17" xfId="222" xr:uid="{00000000-0005-0000-0000-0000DD000000}"/>
    <cellStyle name="Currency 17 2" xfId="223" xr:uid="{00000000-0005-0000-0000-0000DE000000}"/>
    <cellStyle name="Currency 17 2 2" xfId="224" xr:uid="{00000000-0005-0000-0000-0000DF000000}"/>
    <cellStyle name="Currency 17 2 2 2" xfId="225" xr:uid="{00000000-0005-0000-0000-0000E0000000}"/>
    <cellStyle name="Currency 17 3" xfId="226" xr:uid="{00000000-0005-0000-0000-0000E1000000}"/>
    <cellStyle name="Currency 17 3 2" xfId="227" xr:uid="{00000000-0005-0000-0000-0000E2000000}"/>
    <cellStyle name="Currency 17 3 2 2" xfId="228" xr:uid="{00000000-0005-0000-0000-0000E3000000}"/>
    <cellStyle name="Currency 17 4" xfId="229" xr:uid="{00000000-0005-0000-0000-0000E4000000}"/>
    <cellStyle name="Currency 17 4 2" xfId="230" xr:uid="{00000000-0005-0000-0000-0000E5000000}"/>
    <cellStyle name="Currency 17 4 2 2" xfId="231" xr:uid="{00000000-0005-0000-0000-0000E6000000}"/>
    <cellStyle name="Currency 17 5" xfId="232" xr:uid="{00000000-0005-0000-0000-0000E7000000}"/>
    <cellStyle name="Currency 17 5 2" xfId="233" xr:uid="{00000000-0005-0000-0000-0000E8000000}"/>
    <cellStyle name="Currency 17 5 2 2" xfId="234" xr:uid="{00000000-0005-0000-0000-0000E9000000}"/>
    <cellStyle name="Currency 17 6" xfId="235" xr:uid="{00000000-0005-0000-0000-0000EA000000}"/>
    <cellStyle name="Currency 17 6 2" xfId="236" xr:uid="{00000000-0005-0000-0000-0000EB000000}"/>
    <cellStyle name="Currency 18" xfId="237" xr:uid="{00000000-0005-0000-0000-0000EC000000}"/>
    <cellStyle name="Currency 18 2" xfId="238" xr:uid="{00000000-0005-0000-0000-0000ED000000}"/>
    <cellStyle name="Currency 18 2 2" xfId="239" xr:uid="{00000000-0005-0000-0000-0000EE000000}"/>
    <cellStyle name="Currency 18 2 2 2" xfId="240" xr:uid="{00000000-0005-0000-0000-0000EF000000}"/>
    <cellStyle name="Currency 18 3" xfId="241" xr:uid="{00000000-0005-0000-0000-0000F0000000}"/>
    <cellStyle name="Currency 18 3 2" xfId="242" xr:uid="{00000000-0005-0000-0000-0000F1000000}"/>
    <cellStyle name="Currency 18 3 2 2" xfId="243" xr:uid="{00000000-0005-0000-0000-0000F2000000}"/>
    <cellStyle name="Currency 18 4" xfId="244" xr:uid="{00000000-0005-0000-0000-0000F3000000}"/>
    <cellStyle name="Currency 18 4 2" xfId="245" xr:uid="{00000000-0005-0000-0000-0000F4000000}"/>
    <cellStyle name="Currency 18 4 2 2" xfId="246" xr:uid="{00000000-0005-0000-0000-0000F5000000}"/>
    <cellStyle name="Currency 18 5" xfId="247" xr:uid="{00000000-0005-0000-0000-0000F6000000}"/>
    <cellStyle name="Currency 18 5 2" xfId="248" xr:uid="{00000000-0005-0000-0000-0000F7000000}"/>
    <cellStyle name="Currency 18 5 2 2" xfId="249" xr:uid="{00000000-0005-0000-0000-0000F8000000}"/>
    <cellStyle name="Currency 18 6" xfId="250" xr:uid="{00000000-0005-0000-0000-0000F9000000}"/>
    <cellStyle name="Currency 18 6 2" xfId="251" xr:uid="{00000000-0005-0000-0000-0000FA000000}"/>
    <cellStyle name="Currency 20 10" xfId="252" xr:uid="{00000000-0005-0000-0000-0000FB000000}"/>
    <cellStyle name="Currency 20 10 2" xfId="253" xr:uid="{00000000-0005-0000-0000-0000FC000000}"/>
    <cellStyle name="Currency 20 10 2 2" xfId="254" xr:uid="{00000000-0005-0000-0000-0000FD000000}"/>
    <cellStyle name="Currency 20 11" xfId="255" xr:uid="{00000000-0005-0000-0000-0000FE000000}"/>
    <cellStyle name="Currency 20 11 2" xfId="256" xr:uid="{00000000-0005-0000-0000-0000FF000000}"/>
    <cellStyle name="Currency 20 11 2 2" xfId="257" xr:uid="{00000000-0005-0000-0000-000000010000}"/>
    <cellStyle name="Currency 20 12" xfId="258" xr:uid="{00000000-0005-0000-0000-000001010000}"/>
    <cellStyle name="Currency 20 12 2" xfId="259" xr:uid="{00000000-0005-0000-0000-000002010000}"/>
    <cellStyle name="Currency 20 12 2 2" xfId="260" xr:uid="{00000000-0005-0000-0000-000003010000}"/>
    <cellStyle name="Currency 20 13" xfId="261" xr:uid="{00000000-0005-0000-0000-000004010000}"/>
    <cellStyle name="Currency 20 13 2" xfId="262" xr:uid="{00000000-0005-0000-0000-000005010000}"/>
    <cellStyle name="Currency 20 13 2 2" xfId="263" xr:uid="{00000000-0005-0000-0000-000006010000}"/>
    <cellStyle name="Currency 20 14" xfId="264" xr:uid="{00000000-0005-0000-0000-000007010000}"/>
    <cellStyle name="Currency 20 14 2" xfId="265" xr:uid="{00000000-0005-0000-0000-000008010000}"/>
    <cellStyle name="Currency 20 14 2 2" xfId="266" xr:uid="{00000000-0005-0000-0000-000009010000}"/>
    <cellStyle name="Currency 20 15" xfId="267" xr:uid="{00000000-0005-0000-0000-00000A010000}"/>
    <cellStyle name="Currency 20 15 2" xfId="268" xr:uid="{00000000-0005-0000-0000-00000B010000}"/>
    <cellStyle name="Currency 20 15 2 2" xfId="269" xr:uid="{00000000-0005-0000-0000-00000C010000}"/>
    <cellStyle name="Currency 20 2" xfId="270" xr:uid="{00000000-0005-0000-0000-00000D010000}"/>
    <cellStyle name="Currency 20 2 2" xfId="271" xr:uid="{00000000-0005-0000-0000-00000E010000}"/>
    <cellStyle name="Currency 20 2 2 2" xfId="272" xr:uid="{00000000-0005-0000-0000-00000F010000}"/>
    <cellStyle name="Currency 20 3" xfId="273" xr:uid="{00000000-0005-0000-0000-000010010000}"/>
    <cellStyle name="Currency 20 3 2" xfId="274" xr:uid="{00000000-0005-0000-0000-000011010000}"/>
    <cellStyle name="Currency 20 3 2 2" xfId="275" xr:uid="{00000000-0005-0000-0000-000012010000}"/>
    <cellStyle name="Currency 20 4" xfId="276" xr:uid="{00000000-0005-0000-0000-000013010000}"/>
    <cellStyle name="Currency 20 4 2" xfId="277" xr:uid="{00000000-0005-0000-0000-000014010000}"/>
    <cellStyle name="Currency 20 4 2 2" xfId="278" xr:uid="{00000000-0005-0000-0000-000015010000}"/>
    <cellStyle name="Currency 20 5" xfId="279" xr:uid="{00000000-0005-0000-0000-000016010000}"/>
    <cellStyle name="Currency 20 5 2" xfId="280" xr:uid="{00000000-0005-0000-0000-000017010000}"/>
    <cellStyle name="Currency 20 5 2 2" xfId="281" xr:uid="{00000000-0005-0000-0000-000018010000}"/>
    <cellStyle name="Currency 20 6" xfId="282" xr:uid="{00000000-0005-0000-0000-000019010000}"/>
    <cellStyle name="Currency 20 6 2" xfId="283" xr:uid="{00000000-0005-0000-0000-00001A010000}"/>
    <cellStyle name="Currency 20 6 2 2" xfId="284" xr:uid="{00000000-0005-0000-0000-00001B010000}"/>
    <cellStyle name="Currency 20 7" xfId="285" xr:uid="{00000000-0005-0000-0000-00001C010000}"/>
    <cellStyle name="Currency 20 7 2" xfId="286" xr:uid="{00000000-0005-0000-0000-00001D010000}"/>
    <cellStyle name="Currency 20 7 2 2" xfId="287" xr:uid="{00000000-0005-0000-0000-00001E010000}"/>
    <cellStyle name="Currency 20 8" xfId="288" xr:uid="{00000000-0005-0000-0000-00001F010000}"/>
    <cellStyle name="Currency 20 8 2" xfId="289" xr:uid="{00000000-0005-0000-0000-000020010000}"/>
    <cellStyle name="Currency 20 8 2 2" xfId="290" xr:uid="{00000000-0005-0000-0000-000021010000}"/>
    <cellStyle name="Currency 20 9" xfId="291" xr:uid="{00000000-0005-0000-0000-000022010000}"/>
    <cellStyle name="Currency 20 9 2" xfId="292" xr:uid="{00000000-0005-0000-0000-000023010000}"/>
    <cellStyle name="Currency 20 9 2 2" xfId="293" xr:uid="{00000000-0005-0000-0000-000024010000}"/>
    <cellStyle name="Currency 21 2" xfId="294" xr:uid="{00000000-0005-0000-0000-000025010000}"/>
    <cellStyle name="Currency 21 2 2" xfId="295" xr:uid="{00000000-0005-0000-0000-000026010000}"/>
    <cellStyle name="Currency 21 2 2 2" xfId="296" xr:uid="{00000000-0005-0000-0000-000027010000}"/>
    <cellStyle name="Currency 32 10" xfId="297" xr:uid="{00000000-0005-0000-0000-000028010000}"/>
    <cellStyle name="Currency 32 10 2" xfId="298" xr:uid="{00000000-0005-0000-0000-000029010000}"/>
    <cellStyle name="Currency 32 10 2 2" xfId="299" xr:uid="{00000000-0005-0000-0000-00002A010000}"/>
    <cellStyle name="Currency 32 11" xfId="300" xr:uid="{00000000-0005-0000-0000-00002B010000}"/>
    <cellStyle name="Currency 32 11 2" xfId="301" xr:uid="{00000000-0005-0000-0000-00002C010000}"/>
    <cellStyle name="Currency 32 12" xfId="302" xr:uid="{00000000-0005-0000-0000-00002D010000}"/>
    <cellStyle name="Currency 32 13" xfId="303" xr:uid="{00000000-0005-0000-0000-00002E010000}"/>
    <cellStyle name="Currency 32 14" xfId="304" xr:uid="{00000000-0005-0000-0000-00002F010000}"/>
    <cellStyle name="Currency 32 15" xfId="305" xr:uid="{00000000-0005-0000-0000-000030010000}"/>
    <cellStyle name="Currency 32 16" xfId="306" xr:uid="{00000000-0005-0000-0000-000031010000}"/>
    <cellStyle name="Currency 32 17" xfId="307" xr:uid="{00000000-0005-0000-0000-000032010000}"/>
    <cellStyle name="Currency 32 18" xfId="308" xr:uid="{00000000-0005-0000-0000-000033010000}"/>
    <cellStyle name="Currency 32 19" xfId="309" xr:uid="{00000000-0005-0000-0000-000034010000}"/>
    <cellStyle name="Currency 32 2" xfId="310" xr:uid="{00000000-0005-0000-0000-000035010000}"/>
    <cellStyle name="Currency 32 2 2" xfId="311" xr:uid="{00000000-0005-0000-0000-000036010000}"/>
    <cellStyle name="Currency 32 2 2 2" xfId="312" xr:uid="{00000000-0005-0000-0000-000037010000}"/>
    <cellStyle name="Currency 32 20" xfId="313" xr:uid="{00000000-0005-0000-0000-000038010000}"/>
    <cellStyle name="Currency 32 21" xfId="314" xr:uid="{00000000-0005-0000-0000-000039010000}"/>
    <cellStyle name="Currency 32 22" xfId="315" xr:uid="{00000000-0005-0000-0000-00003A010000}"/>
    <cellStyle name="Currency 32 23" xfId="316" xr:uid="{00000000-0005-0000-0000-00003B010000}"/>
    <cellStyle name="Currency 32 24" xfId="317" xr:uid="{00000000-0005-0000-0000-00003C010000}"/>
    <cellStyle name="Currency 32 3" xfId="318" xr:uid="{00000000-0005-0000-0000-00003D010000}"/>
    <cellStyle name="Currency 32 3 2" xfId="319" xr:uid="{00000000-0005-0000-0000-00003E010000}"/>
    <cellStyle name="Currency 32 3 2 2" xfId="320" xr:uid="{00000000-0005-0000-0000-00003F010000}"/>
    <cellStyle name="Currency 32 4" xfId="321" xr:uid="{00000000-0005-0000-0000-000040010000}"/>
    <cellStyle name="Currency 32 4 2" xfId="322" xr:uid="{00000000-0005-0000-0000-000041010000}"/>
    <cellStyle name="Currency 32 4 2 2" xfId="323" xr:uid="{00000000-0005-0000-0000-000042010000}"/>
    <cellStyle name="Currency 32 5" xfId="324" xr:uid="{00000000-0005-0000-0000-000043010000}"/>
    <cellStyle name="Currency 32 5 2" xfId="325" xr:uid="{00000000-0005-0000-0000-000044010000}"/>
    <cellStyle name="Currency 32 5 2 2" xfId="326" xr:uid="{00000000-0005-0000-0000-000045010000}"/>
    <cellStyle name="Currency 32 6" xfId="327" xr:uid="{00000000-0005-0000-0000-000046010000}"/>
    <cellStyle name="Currency 32 6 2" xfId="328" xr:uid="{00000000-0005-0000-0000-000047010000}"/>
    <cellStyle name="Currency 32 6 2 2" xfId="329" xr:uid="{00000000-0005-0000-0000-000048010000}"/>
    <cellStyle name="Currency 32 7" xfId="330" xr:uid="{00000000-0005-0000-0000-000049010000}"/>
    <cellStyle name="Currency 32 7 2" xfId="331" xr:uid="{00000000-0005-0000-0000-00004A010000}"/>
    <cellStyle name="Currency 32 7 2 2" xfId="332" xr:uid="{00000000-0005-0000-0000-00004B010000}"/>
    <cellStyle name="Currency 32 8" xfId="333" xr:uid="{00000000-0005-0000-0000-00004C010000}"/>
    <cellStyle name="Currency 32 8 2" xfId="334" xr:uid="{00000000-0005-0000-0000-00004D010000}"/>
    <cellStyle name="Currency 32 8 2 2" xfId="335" xr:uid="{00000000-0005-0000-0000-00004E010000}"/>
    <cellStyle name="Currency 32 9" xfId="336" xr:uid="{00000000-0005-0000-0000-00004F010000}"/>
    <cellStyle name="Currency 32 9 2" xfId="337" xr:uid="{00000000-0005-0000-0000-000050010000}"/>
    <cellStyle name="Currency 32 9 2 2" xfId="338" xr:uid="{00000000-0005-0000-0000-000051010000}"/>
    <cellStyle name="Currency 4 2" xfId="339" xr:uid="{00000000-0005-0000-0000-000052010000}"/>
    <cellStyle name="Currency 48 2" xfId="340" xr:uid="{00000000-0005-0000-0000-000053010000}"/>
    <cellStyle name="Currency 48 3" xfId="341" xr:uid="{00000000-0005-0000-0000-000054010000}"/>
    <cellStyle name="Currency 49 2" xfId="342" xr:uid="{00000000-0005-0000-0000-000055010000}"/>
    <cellStyle name="Currency 49 3" xfId="343" xr:uid="{00000000-0005-0000-0000-000056010000}"/>
    <cellStyle name="Currency 50 2" xfId="344" xr:uid="{00000000-0005-0000-0000-000057010000}"/>
    <cellStyle name="Currency 50 3" xfId="345" xr:uid="{00000000-0005-0000-0000-000058010000}"/>
    <cellStyle name="Currency 51 2" xfId="346" xr:uid="{00000000-0005-0000-0000-000059010000}"/>
    <cellStyle name="Currency 51 2 2" xfId="347" xr:uid="{00000000-0005-0000-0000-00005A010000}"/>
    <cellStyle name="Currency 51 2 2 2" xfId="348" xr:uid="{00000000-0005-0000-0000-00005B010000}"/>
    <cellStyle name="Currency 51 3" xfId="349" xr:uid="{00000000-0005-0000-0000-00005C010000}"/>
    <cellStyle name="Currency 51 3 2" xfId="350" xr:uid="{00000000-0005-0000-0000-00005D010000}"/>
    <cellStyle name="Currency 52" xfId="351" xr:uid="{00000000-0005-0000-0000-00005E010000}"/>
    <cellStyle name="Currency 52 2" xfId="352" xr:uid="{00000000-0005-0000-0000-00005F010000}"/>
    <cellStyle name="Currency 52 2 2" xfId="353" xr:uid="{00000000-0005-0000-0000-000060010000}"/>
    <cellStyle name="Currency 52 2 2 2" xfId="354" xr:uid="{00000000-0005-0000-0000-000061010000}"/>
    <cellStyle name="Currency 52 3" xfId="355" xr:uid="{00000000-0005-0000-0000-000062010000}"/>
    <cellStyle name="Currency 52 3 2" xfId="356" xr:uid="{00000000-0005-0000-0000-000063010000}"/>
    <cellStyle name="Currency 53 2" xfId="357" xr:uid="{00000000-0005-0000-0000-000064010000}"/>
    <cellStyle name="Currency 53 2 2" xfId="358" xr:uid="{00000000-0005-0000-0000-000065010000}"/>
    <cellStyle name="Currency 53 2 2 2" xfId="359" xr:uid="{00000000-0005-0000-0000-000066010000}"/>
    <cellStyle name="Currency 53 3" xfId="360" xr:uid="{00000000-0005-0000-0000-000067010000}"/>
    <cellStyle name="Currency 53 3 2" xfId="361" xr:uid="{00000000-0005-0000-0000-000068010000}"/>
    <cellStyle name="Currency 53 4" xfId="362" xr:uid="{00000000-0005-0000-0000-000069010000}"/>
    <cellStyle name="Currency 55 2" xfId="363" xr:uid="{00000000-0005-0000-0000-00006A010000}"/>
    <cellStyle name="Currency 56 2" xfId="364" xr:uid="{00000000-0005-0000-0000-00006B010000}"/>
    <cellStyle name="Currency 57 2" xfId="365" xr:uid="{00000000-0005-0000-0000-00006C010000}"/>
    <cellStyle name="Currency 58" xfId="366" xr:uid="{00000000-0005-0000-0000-00006D010000}"/>
    <cellStyle name="Currency 58 2" xfId="367" xr:uid="{00000000-0005-0000-0000-00006E010000}"/>
    <cellStyle name="Currency 59" xfId="368" xr:uid="{00000000-0005-0000-0000-00006F010000}"/>
    <cellStyle name="Currency 59 2" xfId="369" xr:uid="{00000000-0005-0000-0000-000070010000}"/>
    <cellStyle name="Currency 6 10" xfId="370" xr:uid="{00000000-0005-0000-0000-000071010000}"/>
    <cellStyle name="Currency 6 10 2" xfId="371" xr:uid="{00000000-0005-0000-0000-000072010000}"/>
    <cellStyle name="Currency 6 10 2 2" xfId="372" xr:uid="{00000000-0005-0000-0000-000073010000}"/>
    <cellStyle name="Currency 6 11" xfId="373" xr:uid="{00000000-0005-0000-0000-000074010000}"/>
    <cellStyle name="Currency 6 11 2" xfId="374" xr:uid="{00000000-0005-0000-0000-000075010000}"/>
    <cellStyle name="Currency 6 11 2 2" xfId="375" xr:uid="{00000000-0005-0000-0000-000076010000}"/>
    <cellStyle name="Currency 6 12" xfId="376" xr:uid="{00000000-0005-0000-0000-000077010000}"/>
    <cellStyle name="Currency 6 12 2" xfId="377" xr:uid="{00000000-0005-0000-0000-000078010000}"/>
    <cellStyle name="Currency 6 12 2 2" xfId="378" xr:uid="{00000000-0005-0000-0000-000079010000}"/>
    <cellStyle name="Currency 6 13" xfId="379" xr:uid="{00000000-0005-0000-0000-00007A010000}"/>
    <cellStyle name="Currency 6 13 2" xfId="380" xr:uid="{00000000-0005-0000-0000-00007B010000}"/>
    <cellStyle name="Currency 6 13 2 2" xfId="381" xr:uid="{00000000-0005-0000-0000-00007C010000}"/>
    <cellStyle name="Currency 6 14" xfId="382" xr:uid="{00000000-0005-0000-0000-00007D010000}"/>
    <cellStyle name="Currency 6 14 2" xfId="383" xr:uid="{00000000-0005-0000-0000-00007E010000}"/>
    <cellStyle name="Currency 6 14 2 2" xfId="384" xr:uid="{00000000-0005-0000-0000-00007F010000}"/>
    <cellStyle name="Currency 6 15" xfId="385" xr:uid="{00000000-0005-0000-0000-000080010000}"/>
    <cellStyle name="Currency 6 15 2" xfId="386" xr:uid="{00000000-0005-0000-0000-000081010000}"/>
    <cellStyle name="Currency 6 15 2 2" xfId="387" xr:uid="{00000000-0005-0000-0000-000082010000}"/>
    <cellStyle name="Currency 6 16" xfId="388" xr:uid="{00000000-0005-0000-0000-000083010000}"/>
    <cellStyle name="Currency 6 16 2" xfId="389" xr:uid="{00000000-0005-0000-0000-000084010000}"/>
    <cellStyle name="Currency 6 16 2 2" xfId="390" xr:uid="{00000000-0005-0000-0000-000085010000}"/>
    <cellStyle name="Currency 6 17" xfId="391" xr:uid="{00000000-0005-0000-0000-000086010000}"/>
    <cellStyle name="Currency 6 17 2" xfId="392" xr:uid="{00000000-0005-0000-0000-000087010000}"/>
    <cellStyle name="Currency 6 17 2 2" xfId="393" xr:uid="{00000000-0005-0000-0000-000088010000}"/>
    <cellStyle name="Currency 6 18" xfId="394" xr:uid="{00000000-0005-0000-0000-000089010000}"/>
    <cellStyle name="Currency 6 18 2" xfId="395" xr:uid="{00000000-0005-0000-0000-00008A010000}"/>
    <cellStyle name="Currency 6 18 2 2" xfId="396" xr:uid="{00000000-0005-0000-0000-00008B010000}"/>
    <cellStyle name="Currency 6 19" xfId="397" xr:uid="{00000000-0005-0000-0000-00008C010000}"/>
    <cellStyle name="Currency 6 19 2" xfId="398" xr:uid="{00000000-0005-0000-0000-00008D010000}"/>
    <cellStyle name="Currency 6 19 2 2" xfId="399" xr:uid="{00000000-0005-0000-0000-00008E010000}"/>
    <cellStyle name="Currency 6 2" xfId="400" xr:uid="{00000000-0005-0000-0000-00008F010000}"/>
    <cellStyle name="Currency 6 2 2" xfId="401" xr:uid="{00000000-0005-0000-0000-000090010000}"/>
    <cellStyle name="Currency 6 2 2 2" xfId="402" xr:uid="{00000000-0005-0000-0000-000091010000}"/>
    <cellStyle name="Currency 6 20" xfId="403" xr:uid="{00000000-0005-0000-0000-000092010000}"/>
    <cellStyle name="Currency 6 20 2" xfId="404" xr:uid="{00000000-0005-0000-0000-000093010000}"/>
    <cellStyle name="Currency 6 20 2 2" xfId="405" xr:uid="{00000000-0005-0000-0000-000094010000}"/>
    <cellStyle name="Currency 6 21" xfId="406" xr:uid="{00000000-0005-0000-0000-000095010000}"/>
    <cellStyle name="Currency 6 21 2" xfId="407" xr:uid="{00000000-0005-0000-0000-000096010000}"/>
    <cellStyle name="Currency 6 21 2 2" xfId="408" xr:uid="{00000000-0005-0000-0000-000097010000}"/>
    <cellStyle name="Currency 6 22" xfId="409" xr:uid="{00000000-0005-0000-0000-000098010000}"/>
    <cellStyle name="Currency 6 22 2" xfId="410" xr:uid="{00000000-0005-0000-0000-000099010000}"/>
    <cellStyle name="Currency 6 22 2 2" xfId="411" xr:uid="{00000000-0005-0000-0000-00009A010000}"/>
    <cellStyle name="Currency 6 23" xfId="412" xr:uid="{00000000-0005-0000-0000-00009B010000}"/>
    <cellStyle name="Currency 6 23 2" xfId="413" xr:uid="{00000000-0005-0000-0000-00009C010000}"/>
    <cellStyle name="Currency 6 23 2 2" xfId="414" xr:uid="{00000000-0005-0000-0000-00009D010000}"/>
    <cellStyle name="Currency 6 24" xfId="415" xr:uid="{00000000-0005-0000-0000-00009E010000}"/>
    <cellStyle name="Currency 6 24 2" xfId="416" xr:uid="{00000000-0005-0000-0000-00009F010000}"/>
    <cellStyle name="Currency 6 24 2 2" xfId="417" xr:uid="{00000000-0005-0000-0000-0000A0010000}"/>
    <cellStyle name="Currency 6 25" xfId="418" xr:uid="{00000000-0005-0000-0000-0000A1010000}"/>
    <cellStyle name="Currency 6 25 2" xfId="419" xr:uid="{00000000-0005-0000-0000-0000A2010000}"/>
    <cellStyle name="Currency 6 25 2 2" xfId="420" xr:uid="{00000000-0005-0000-0000-0000A3010000}"/>
    <cellStyle name="Currency 6 26" xfId="421" xr:uid="{00000000-0005-0000-0000-0000A4010000}"/>
    <cellStyle name="Currency 6 26 2" xfId="422" xr:uid="{00000000-0005-0000-0000-0000A5010000}"/>
    <cellStyle name="Currency 6 26 2 2" xfId="423" xr:uid="{00000000-0005-0000-0000-0000A6010000}"/>
    <cellStyle name="Currency 6 3" xfId="424" xr:uid="{00000000-0005-0000-0000-0000A7010000}"/>
    <cellStyle name="Currency 6 3 2" xfId="425" xr:uid="{00000000-0005-0000-0000-0000A8010000}"/>
    <cellStyle name="Currency 6 3 2 2" xfId="426" xr:uid="{00000000-0005-0000-0000-0000A9010000}"/>
    <cellStyle name="Currency 6 4" xfId="427" xr:uid="{00000000-0005-0000-0000-0000AA010000}"/>
    <cellStyle name="Currency 6 4 2" xfId="428" xr:uid="{00000000-0005-0000-0000-0000AB010000}"/>
    <cellStyle name="Currency 6 4 2 2" xfId="429" xr:uid="{00000000-0005-0000-0000-0000AC010000}"/>
    <cellStyle name="Currency 6 5" xfId="430" xr:uid="{00000000-0005-0000-0000-0000AD010000}"/>
    <cellStyle name="Currency 6 5 2" xfId="431" xr:uid="{00000000-0005-0000-0000-0000AE010000}"/>
    <cellStyle name="Currency 6 5 2 2" xfId="432" xr:uid="{00000000-0005-0000-0000-0000AF010000}"/>
    <cellStyle name="Currency 6 6" xfId="433" xr:uid="{00000000-0005-0000-0000-0000B0010000}"/>
    <cellStyle name="Currency 6 6 2" xfId="434" xr:uid="{00000000-0005-0000-0000-0000B1010000}"/>
    <cellStyle name="Currency 6 6 2 2" xfId="435" xr:uid="{00000000-0005-0000-0000-0000B2010000}"/>
    <cellStyle name="Currency 6 7" xfId="436" xr:uid="{00000000-0005-0000-0000-0000B3010000}"/>
    <cellStyle name="Currency 6 7 2" xfId="437" xr:uid="{00000000-0005-0000-0000-0000B4010000}"/>
    <cellStyle name="Currency 6 7 2 2" xfId="438" xr:uid="{00000000-0005-0000-0000-0000B5010000}"/>
    <cellStyle name="Currency 6 8" xfId="439" xr:uid="{00000000-0005-0000-0000-0000B6010000}"/>
    <cellStyle name="Currency 6 8 2" xfId="440" xr:uid="{00000000-0005-0000-0000-0000B7010000}"/>
    <cellStyle name="Currency 6 8 2 2" xfId="441" xr:uid="{00000000-0005-0000-0000-0000B8010000}"/>
    <cellStyle name="Currency 6 9" xfId="442" xr:uid="{00000000-0005-0000-0000-0000B9010000}"/>
    <cellStyle name="Currency 6 9 2" xfId="443" xr:uid="{00000000-0005-0000-0000-0000BA010000}"/>
    <cellStyle name="Currency 6 9 2 2" xfId="444" xr:uid="{00000000-0005-0000-0000-0000BB010000}"/>
    <cellStyle name="Currency 60" xfId="445" xr:uid="{00000000-0005-0000-0000-0000BC010000}"/>
    <cellStyle name="Currency 60 2" xfId="446" xr:uid="{00000000-0005-0000-0000-0000BD010000}"/>
    <cellStyle name="Currency 61" xfId="447" xr:uid="{00000000-0005-0000-0000-0000BE010000}"/>
    <cellStyle name="Currency 61 2" xfId="448" xr:uid="{00000000-0005-0000-0000-0000BF010000}"/>
    <cellStyle name="Currency 62" xfId="449" xr:uid="{00000000-0005-0000-0000-0000C0010000}"/>
    <cellStyle name="Currency 62 2" xfId="450" xr:uid="{00000000-0005-0000-0000-0000C1010000}"/>
    <cellStyle name="Currency 62 2 2" xfId="451" xr:uid="{00000000-0005-0000-0000-0000C2010000}"/>
    <cellStyle name="Currency 63" xfId="452" xr:uid="{00000000-0005-0000-0000-0000C3010000}"/>
    <cellStyle name="Currency 63 2" xfId="453" xr:uid="{00000000-0005-0000-0000-0000C4010000}"/>
    <cellStyle name="Currency 63 2 2" xfId="454" xr:uid="{00000000-0005-0000-0000-0000C5010000}"/>
    <cellStyle name="Currency 7" xfId="455" xr:uid="{00000000-0005-0000-0000-0000C6010000}"/>
    <cellStyle name="Currency 7 2" xfId="456" xr:uid="{00000000-0005-0000-0000-0000C7010000}"/>
    <cellStyle name="Currency 7 2 2" xfId="457" xr:uid="{00000000-0005-0000-0000-0000C8010000}"/>
    <cellStyle name="Currency 7 2 2 2" xfId="458" xr:uid="{00000000-0005-0000-0000-0000C9010000}"/>
    <cellStyle name="Currency 7 3" xfId="459" xr:uid="{00000000-0005-0000-0000-0000CA010000}"/>
    <cellStyle name="Currency 7 3 2" xfId="460" xr:uid="{00000000-0005-0000-0000-0000CB010000}"/>
    <cellStyle name="Currency 7 3 2 2" xfId="461" xr:uid="{00000000-0005-0000-0000-0000CC010000}"/>
    <cellStyle name="Currency 7 4" xfId="462" xr:uid="{00000000-0005-0000-0000-0000CD010000}"/>
    <cellStyle name="Currency 7 4 2" xfId="463" xr:uid="{00000000-0005-0000-0000-0000CE010000}"/>
    <cellStyle name="Currency 8" xfId="464" xr:uid="{00000000-0005-0000-0000-0000CF010000}"/>
    <cellStyle name="Currency 8 2" xfId="465" xr:uid="{00000000-0005-0000-0000-0000D0010000}"/>
    <cellStyle name="Currency 8 2 2" xfId="466" xr:uid="{00000000-0005-0000-0000-0000D1010000}"/>
    <cellStyle name="Currency 8 2 2 2" xfId="467" xr:uid="{00000000-0005-0000-0000-0000D2010000}"/>
    <cellStyle name="Currency 8 3" xfId="468" xr:uid="{00000000-0005-0000-0000-0000D3010000}"/>
    <cellStyle name="Currency 8 3 2" xfId="469" xr:uid="{00000000-0005-0000-0000-0000D4010000}"/>
    <cellStyle name="Currency 8 3 2 2" xfId="470" xr:uid="{00000000-0005-0000-0000-0000D5010000}"/>
    <cellStyle name="Currency 8 4" xfId="471" xr:uid="{00000000-0005-0000-0000-0000D6010000}"/>
    <cellStyle name="Currency 8 4 2" xfId="472" xr:uid="{00000000-0005-0000-0000-0000D7010000}"/>
    <cellStyle name="Currency 9 10" xfId="473" xr:uid="{00000000-0005-0000-0000-0000D8010000}"/>
    <cellStyle name="Currency 9 10 2" xfId="474" xr:uid="{00000000-0005-0000-0000-0000D9010000}"/>
    <cellStyle name="Currency 9 10 2 2" xfId="475" xr:uid="{00000000-0005-0000-0000-0000DA010000}"/>
    <cellStyle name="Currency 9 11" xfId="476" xr:uid="{00000000-0005-0000-0000-0000DB010000}"/>
    <cellStyle name="Currency 9 11 2" xfId="477" xr:uid="{00000000-0005-0000-0000-0000DC010000}"/>
    <cellStyle name="Currency 9 11 2 2" xfId="478" xr:uid="{00000000-0005-0000-0000-0000DD010000}"/>
    <cellStyle name="Currency 9 12" xfId="479" xr:uid="{00000000-0005-0000-0000-0000DE010000}"/>
    <cellStyle name="Currency 9 12 2" xfId="480" xr:uid="{00000000-0005-0000-0000-0000DF010000}"/>
    <cellStyle name="Currency 9 12 2 2" xfId="481" xr:uid="{00000000-0005-0000-0000-0000E0010000}"/>
    <cellStyle name="Currency 9 13" xfId="482" xr:uid="{00000000-0005-0000-0000-0000E1010000}"/>
    <cellStyle name="Currency 9 13 2" xfId="483" xr:uid="{00000000-0005-0000-0000-0000E2010000}"/>
    <cellStyle name="Currency 9 13 2 2" xfId="484" xr:uid="{00000000-0005-0000-0000-0000E3010000}"/>
    <cellStyle name="Currency 9 14" xfId="485" xr:uid="{00000000-0005-0000-0000-0000E4010000}"/>
    <cellStyle name="Currency 9 14 2" xfId="486" xr:uid="{00000000-0005-0000-0000-0000E5010000}"/>
    <cellStyle name="Currency 9 14 2 2" xfId="487" xr:uid="{00000000-0005-0000-0000-0000E6010000}"/>
    <cellStyle name="Currency 9 15" xfId="488" xr:uid="{00000000-0005-0000-0000-0000E7010000}"/>
    <cellStyle name="Currency 9 15 2" xfId="489" xr:uid="{00000000-0005-0000-0000-0000E8010000}"/>
    <cellStyle name="Currency 9 15 2 2" xfId="490" xr:uid="{00000000-0005-0000-0000-0000E9010000}"/>
    <cellStyle name="Currency 9 16" xfId="491" xr:uid="{00000000-0005-0000-0000-0000EA010000}"/>
    <cellStyle name="Currency 9 16 2" xfId="492" xr:uid="{00000000-0005-0000-0000-0000EB010000}"/>
    <cellStyle name="Currency 9 16 2 2" xfId="493" xr:uid="{00000000-0005-0000-0000-0000EC010000}"/>
    <cellStyle name="Currency 9 17" xfId="494" xr:uid="{00000000-0005-0000-0000-0000ED010000}"/>
    <cellStyle name="Currency 9 17 2" xfId="495" xr:uid="{00000000-0005-0000-0000-0000EE010000}"/>
    <cellStyle name="Currency 9 17 2 2" xfId="496" xr:uid="{00000000-0005-0000-0000-0000EF010000}"/>
    <cellStyle name="Currency 9 18" xfId="497" xr:uid="{00000000-0005-0000-0000-0000F0010000}"/>
    <cellStyle name="Currency 9 18 2" xfId="498" xr:uid="{00000000-0005-0000-0000-0000F1010000}"/>
    <cellStyle name="Currency 9 18 2 2" xfId="499" xr:uid="{00000000-0005-0000-0000-0000F2010000}"/>
    <cellStyle name="Currency 9 19" xfId="500" xr:uid="{00000000-0005-0000-0000-0000F3010000}"/>
    <cellStyle name="Currency 9 19 2" xfId="501" xr:uid="{00000000-0005-0000-0000-0000F4010000}"/>
    <cellStyle name="Currency 9 19 2 2" xfId="502" xr:uid="{00000000-0005-0000-0000-0000F5010000}"/>
    <cellStyle name="Currency 9 2" xfId="503" xr:uid="{00000000-0005-0000-0000-0000F6010000}"/>
    <cellStyle name="Currency 9 2 2" xfId="504" xr:uid="{00000000-0005-0000-0000-0000F7010000}"/>
    <cellStyle name="Currency 9 2 2 2" xfId="505" xr:uid="{00000000-0005-0000-0000-0000F8010000}"/>
    <cellStyle name="Currency 9 20" xfId="506" xr:uid="{00000000-0005-0000-0000-0000F9010000}"/>
    <cellStyle name="Currency 9 20 2" xfId="507" xr:uid="{00000000-0005-0000-0000-0000FA010000}"/>
    <cellStyle name="Currency 9 20 2 2" xfId="508" xr:uid="{00000000-0005-0000-0000-0000FB010000}"/>
    <cellStyle name="Currency 9 21" xfId="509" xr:uid="{00000000-0005-0000-0000-0000FC010000}"/>
    <cellStyle name="Currency 9 21 2" xfId="510" xr:uid="{00000000-0005-0000-0000-0000FD010000}"/>
    <cellStyle name="Currency 9 22" xfId="511" xr:uid="{00000000-0005-0000-0000-0000FE010000}"/>
    <cellStyle name="Currency 9 23" xfId="512" xr:uid="{00000000-0005-0000-0000-0000FF010000}"/>
    <cellStyle name="Currency 9 24" xfId="513" xr:uid="{00000000-0005-0000-0000-000000020000}"/>
    <cellStyle name="Currency 9 25" xfId="514" xr:uid="{00000000-0005-0000-0000-000001020000}"/>
    <cellStyle name="Currency 9 26" xfId="515" xr:uid="{00000000-0005-0000-0000-000002020000}"/>
    <cellStyle name="Currency 9 27" xfId="516" xr:uid="{00000000-0005-0000-0000-000003020000}"/>
    <cellStyle name="Currency 9 28" xfId="517" xr:uid="{00000000-0005-0000-0000-000004020000}"/>
    <cellStyle name="Currency 9 29" xfId="518" xr:uid="{00000000-0005-0000-0000-000005020000}"/>
    <cellStyle name="Currency 9 3" xfId="519" xr:uid="{00000000-0005-0000-0000-000006020000}"/>
    <cellStyle name="Currency 9 3 2" xfId="520" xr:uid="{00000000-0005-0000-0000-000007020000}"/>
    <cellStyle name="Currency 9 3 2 2" xfId="521" xr:uid="{00000000-0005-0000-0000-000008020000}"/>
    <cellStyle name="Currency 9 30" xfId="522" xr:uid="{00000000-0005-0000-0000-000009020000}"/>
    <cellStyle name="Currency 9 31" xfId="523" xr:uid="{00000000-0005-0000-0000-00000A020000}"/>
    <cellStyle name="Currency 9 32" xfId="524" xr:uid="{00000000-0005-0000-0000-00000B020000}"/>
    <cellStyle name="Currency 9 33" xfId="525" xr:uid="{00000000-0005-0000-0000-00000C020000}"/>
    <cellStyle name="Currency 9 34" xfId="526" xr:uid="{00000000-0005-0000-0000-00000D020000}"/>
    <cellStyle name="Currency 9 35" xfId="527" xr:uid="{00000000-0005-0000-0000-00000E020000}"/>
    <cellStyle name="Currency 9 36" xfId="528" xr:uid="{00000000-0005-0000-0000-00000F020000}"/>
    <cellStyle name="Currency 9 37" xfId="529" xr:uid="{00000000-0005-0000-0000-000010020000}"/>
    <cellStyle name="Currency 9 4" xfId="530" xr:uid="{00000000-0005-0000-0000-000011020000}"/>
    <cellStyle name="Currency 9 4 2" xfId="531" xr:uid="{00000000-0005-0000-0000-000012020000}"/>
    <cellStyle name="Currency 9 4 2 2" xfId="532" xr:uid="{00000000-0005-0000-0000-000013020000}"/>
    <cellStyle name="Currency 9 5" xfId="533" xr:uid="{00000000-0005-0000-0000-000014020000}"/>
    <cellStyle name="Currency 9 5 2" xfId="534" xr:uid="{00000000-0005-0000-0000-000015020000}"/>
    <cellStyle name="Currency 9 5 2 2" xfId="535" xr:uid="{00000000-0005-0000-0000-000016020000}"/>
    <cellStyle name="Currency 9 6" xfId="536" xr:uid="{00000000-0005-0000-0000-000017020000}"/>
    <cellStyle name="Currency 9 6 2" xfId="537" xr:uid="{00000000-0005-0000-0000-000018020000}"/>
    <cellStyle name="Currency 9 6 2 2" xfId="538" xr:uid="{00000000-0005-0000-0000-000019020000}"/>
    <cellStyle name="Currency 9 7" xfId="539" xr:uid="{00000000-0005-0000-0000-00001A020000}"/>
    <cellStyle name="Currency 9 7 2" xfId="540" xr:uid="{00000000-0005-0000-0000-00001B020000}"/>
    <cellStyle name="Currency 9 7 2 2" xfId="541" xr:uid="{00000000-0005-0000-0000-00001C020000}"/>
    <cellStyle name="Currency 9 8" xfId="542" xr:uid="{00000000-0005-0000-0000-00001D020000}"/>
    <cellStyle name="Currency 9 8 2" xfId="543" xr:uid="{00000000-0005-0000-0000-00001E020000}"/>
    <cellStyle name="Currency 9 8 2 2" xfId="544" xr:uid="{00000000-0005-0000-0000-00001F020000}"/>
    <cellStyle name="Currency 9 9" xfId="545" xr:uid="{00000000-0005-0000-0000-000020020000}"/>
    <cellStyle name="Currency 9 9 2" xfId="546" xr:uid="{00000000-0005-0000-0000-000021020000}"/>
    <cellStyle name="Currency 9 9 2 2" xfId="547" xr:uid="{00000000-0005-0000-0000-000022020000}"/>
    <cellStyle name="Entry" xfId="548" xr:uid="{00000000-0005-0000-0000-000023020000}"/>
    <cellStyle name="Entry 2" xfId="549" xr:uid="{00000000-0005-0000-0000-000024020000}"/>
    <cellStyle name="Normal" xfId="0" builtinId="0"/>
    <cellStyle name="Normal 10" xfId="550" xr:uid="{00000000-0005-0000-0000-000026020000}"/>
    <cellStyle name="Normal 10 2" xfId="551" xr:uid="{00000000-0005-0000-0000-000027020000}"/>
    <cellStyle name="Normal 10 2 2" xfId="552" xr:uid="{00000000-0005-0000-0000-000028020000}"/>
    <cellStyle name="Normal 10 2 2 2" xfId="553" xr:uid="{00000000-0005-0000-0000-000029020000}"/>
    <cellStyle name="Normal 10 3" xfId="554" xr:uid="{00000000-0005-0000-0000-00002A020000}"/>
    <cellStyle name="Normal 10 3 2" xfId="555" xr:uid="{00000000-0005-0000-0000-00002B020000}"/>
    <cellStyle name="Normal 10 3 2 2" xfId="556" xr:uid="{00000000-0005-0000-0000-00002C020000}"/>
    <cellStyle name="Normal 10 4" xfId="557" xr:uid="{00000000-0005-0000-0000-00002D020000}"/>
    <cellStyle name="Normal 10 4 2" xfId="558" xr:uid="{00000000-0005-0000-0000-00002E020000}"/>
    <cellStyle name="Normal 10 4 2 2" xfId="559" xr:uid="{00000000-0005-0000-0000-00002F020000}"/>
    <cellStyle name="Normal 10 5" xfId="560" xr:uid="{00000000-0005-0000-0000-000030020000}"/>
    <cellStyle name="Normal 10 5 2" xfId="561" xr:uid="{00000000-0005-0000-0000-000031020000}"/>
    <cellStyle name="Normal 10 5 2 2" xfId="562" xr:uid="{00000000-0005-0000-0000-000032020000}"/>
    <cellStyle name="Normal 10 6" xfId="563" xr:uid="{00000000-0005-0000-0000-000033020000}"/>
    <cellStyle name="Normal 10 6 2" xfId="564" xr:uid="{00000000-0005-0000-0000-000034020000}"/>
    <cellStyle name="Normal 11" xfId="565" xr:uid="{00000000-0005-0000-0000-000035020000}"/>
    <cellStyle name="Normal 11 2" xfId="566" xr:uid="{00000000-0005-0000-0000-000036020000}"/>
    <cellStyle name="Normal 11 2 2" xfId="567" xr:uid="{00000000-0005-0000-0000-000037020000}"/>
    <cellStyle name="Normal 11 2 2 2" xfId="568" xr:uid="{00000000-0005-0000-0000-000038020000}"/>
    <cellStyle name="Normal 11 3" xfId="569" xr:uid="{00000000-0005-0000-0000-000039020000}"/>
    <cellStyle name="Normal 11 3 2" xfId="570" xr:uid="{00000000-0005-0000-0000-00003A020000}"/>
    <cellStyle name="Normal 11 3 2 2" xfId="571" xr:uid="{00000000-0005-0000-0000-00003B020000}"/>
    <cellStyle name="Normal 11 4" xfId="572" xr:uid="{00000000-0005-0000-0000-00003C020000}"/>
    <cellStyle name="Normal 11 4 2" xfId="573" xr:uid="{00000000-0005-0000-0000-00003D020000}"/>
    <cellStyle name="Normal 11 4 2 2" xfId="574" xr:uid="{00000000-0005-0000-0000-00003E020000}"/>
    <cellStyle name="Normal 11 5" xfId="575" xr:uid="{00000000-0005-0000-0000-00003F020000}"/>
    <cellStyle name="Normal 11 5 2" xfId="576" xr:uid="{00000000-0005-0000-0000-000040020000}"/>
    <cellStyle name="Normal 11 5 2 2" xfId="577" xr:uid="{00000000-0005-0000-0000-000041020000}"/>
    <cellStyle name="Normal 11 6" xfId="578" xr:uid="{00000000-0005-0000-0000-000042020000}"/>
    <cellStyle name="Normal 11 6 2" xfId="579" xr:uid="{00000000-0005-0000-0000-000043020000}"/>
    <cellStyle name="Normal 12" xfId="580" xr:uid="{00000000-0005-0000-0000-000044020000}"/>
    <cellStyle name="Normal 12 2" xfId="581" xr:uid="{00000000-0005-0000-0000-000045020000}"/>
    <cellStyle name="Normal 12 2 2" xfId="582" xr:uid="{00000000-0005-0000-0000-000046020000}"/>
    <cellStyle name="Normal 12 2 2 2" xfId="583" xr:uid="{00000000-0005-0000-0000-000047020000}"/>
    <cellStyle name="Normal 12 3" xfId="584" xr:uid="{00000000-0005-0000-0000-000048020000}"/>
    <cellStyle name="Normal 12 3 2" xfId="585" xr:uid="{00000000-0005-0000-0000-000049020000}"/>
    <cellStyle name="Normal 12 3 2 2" xfId="586" xr:uid="{00000000-0005-0000-0000-00004A020000}"/>
    <cellStyle name="Normal 12 4" xfId="587" xr:uid="{00000000-0005-0000-0000-00004B020000}"/>
    <cellStyle name="Normal 12 4 2" xfId="588" xr:uid="{00000000-0005-0000-0000-00004C020000}"/>
    <cellStyle name="Normal 12 4 2 2" xfId="589" xr:uid="{00000000-0005-0000-0000-00004D020000}"/>
    <cellStyle name="Normal 12 5" xfId="590" xr:uid="{00000000-0005-0000-0000-00004E020000}"/>
    <cellStyle name="Normal 12 5 2" xfId="591" xr:uid="{00000000-0005-0000-0000-00004F020000}"/>
    <cellStyle name="Normal 12 5 2 2" xfId="592" xr:uid="{00000000-0005-0000-0000-000050020000}"/>
    <cellStyle name="Normal 12 6" xfId="593" xr:uid="{00000000-0005-0000-0000-000051020000}"/>
    <cellStyle name="Normal 12 6 2" xfId="594" xr:uid="{00000000-0005-0000-0000-000052020000}"/>
    <cellStyle name="Normal 13" xfId="595" xr:uid="{00000000-0005-0000-0000-000053020000}"/>
    <cellStyle name="Normal 13 2" xfId="596" xr:uid="{00000000-0005-0000-0000-000054020000}"/>
    <cellStyle name="Normal 13 2 2" xfId="597" xr:uid="{00000000-0005-0000-0000-000055020000}"/>
    <cellStyle name="Normal 13 2 2 2" xfId="598" xr:uid="{00000000-0005-0000-0000-000056020000}"/>
    <cellStyle name="Normal 13 3" xfId="599" xr:uid="{00000000-0005-0000-0000-000057020000}"/>
    <cellStyle name="Normal 13 3 2" xfId="600" xr:uid="{00000000-0005-0000-0000-000058020000}"/>
    <cellStyle name="Normal 13 3 2 2" xfId="601" xr:uid="{00000000-0005-0000-0000-000059020000}"/>
    <cellStyle name="Normal 13 4" xfId="602" xr:uid="{00000000-0005-0000-0000-00005A020000}"/>
    <cellStyle name="Normal 13 4 2" xfId="603" xr:uid="{00000000-0005-0000-0000-00005B020000}"/>
    <cellStyle name="Normal 13 4 2 2" xfId="604" xr:uid="{00000000-0005-0000-0000-00005C020000}"/>
    <cellStyle name="Normal 13 5" xfId="605" xr:uid="{00000000-0005-0000-0000-00005D020000}"/>
    <cellStyle name="Normal 13 5 2" xfId="606" xr:uid="{00000000-0005-0000-0000-00005E020000}"/>
    <cellStyle name="Normal 13 5 2 2" xfId="607" xr:uid="{00000000-0005-0000-0000-00005F020000}"/>
    <cellStyle name="Normal 13 6" xfId="608" xr:uid="{00000000-0005-0000-0000-000060020000}"/>
    <cellStyle name="Normal 13 6 2" xfId="609" xr:uid="{00000000-0005-0000-0000-000061020000}"/>
    <cellStyle name="Normal 14 2" xfId="610" xr:uid="{00000000-0005-0000-0000-000062020000}"/>
    <cellStyle name="Normal 14 3" xfId="611" xr:uid="{00000000-0005-0000-0000-000063020000}"/>
    <cellStyle name="Normal 14 4" xfId="612" xr:uid="{00000000-0005-0000-0000-000064020000}"/>
    <cellStyle name="Normal 14 5" xfId="613" xr:uid="{00000000-0005-0000-0000-000065020000}"/>
    <cellStyle name="Normal 14 6" xfId="614" xr:uid="{00000000-0005-0000-0000-000066020000}"/>
    <cellStyle name="Normal 14 7" xfId="615" xr:uid="{00000000-0005-0000-0000-000067020000}"/>
    <cellStyle name="Normal 14 8" xfId="616" xr:uid="{00000000-0005-0000-0000-000068020000}"/>
    <cellStyle name="Normal 15 2" xfId="617" xr:uid="{00000000-0005-0000-0000-000069020000}"/>
    <cellStyle name="Normal 15 3" xfId="618" xr:uid="{00000000-0005-0000-0000-00006A020000}"/>
    <cellStyle name="Normal 15 4" xfId="619" xr:uid="{00000000-0005-0000-0000-00006B020000}"/>
    <cellStyle name="Normal 15 5" xfId="620" xr:uid="{00000000-0005-0000-0000-00006C020000}"/>
    <cellStyle name="Normal 15 6" xfId="621" xr:uid="{00000000-0005-0000-0000-00006D020000}"/>
    <cellStyle name="Normal 15 7" xfId="622" xr:uid="{00000000-0005-0000-0000-00006E020000}"/>
    <cellStyle name="Normal 15 8" xfId="623" xr:uid="{00000000-0005-0000-0000-00006F020000}"/>
    <cellStyle name="Normal 16" xfId="624" xr:uid="{00000000-0005-0000-0000-000070020000}"/>
    <cellStyle name="Normal 16 2" xfId="625" xr:uid="{00000000-0005-0000-0000-000071020000}"/>
    <cellStyle name="Normal 16 2 2" xfId="626" xr:uid="{00000000-0005-0000-0000-000072020000}"/>
    <cellStyle name="Normal 16 2 2 2" xfId="627" xr:uid="{00000000-0005-0000-0000-000073020000}"/>
    <cellStyle name="Normal 16 3" xfId="628" xr:uid="{00000000-0005-0000-0000-000074020000}"/>
    <cellStyle name="Normal 16 3 2" xfId="629" xr:uid="{00000000-0005-0000-0000-000075020000}"/>
    <cellStyle name="Normal 16 3 2 2" xfId="630" xr:uid="{00000000-0005-0000-0000-000076020000}"/>
    <cellStyle name="Normal 16 4" xfId="631" xr:uid="{00000000-0005-0000-0000-000077020000}"/>
    <cellStyle name="Normal 16 4 2" xfId="632" xr:uid="{00000000-0005-0000-0000-000078020000}"/>
    <cellStyle name="Normal 16 4 2 2" xfId="633" xr:uid="{00000000-0005-0000-0000-000079020000}"/>
    <cellStyle name="Normal 16 5" xfId="634" xr:uid="{00000000-0005-0000-0000-00007A020000}"/>
    <cellStyle name="Normal 16 5 2" xfId="635" xr:uid="{00000000-0005-0000-0000-00007B020000}"/>
    <cellStyle name="Normal 16 5 2 2" xfId="636" xr:uid="{00000000-0005-0000-0000-00007C020000}"/>
    <cellStyle name="Normal 16 6" xfId="637" xr:uid="{00000000-0005-0000-0000-00007D020000}"/>
    <cellStyle name="Normal 16 6 2" xfId="638" xr:uid="{00000000-0005-0000-0000-00007E020000}"/>
    <cellStyle name="Normal 17" xfId="639" xr:uid="{00000000-0005-0000-0000-00007F020000}"/>
    <cellStyle name="Normal 17 2" xfId="640" xr:uid="{00000000-0005-0000-0000-000080020000}"/>
    <cellStyle name="Normal 17 2 2" xfId="641" xr:uid="{00000000-0005-0000-0000-000081020000}"/>
    <cellStyle name="Normal 17 2 2 2" xfId="642" xr:uid="{00000000-0005-0000-0000-000082020000}"/>
    <cellStyle name="Normal 17 3" xfId="643" xr:uid="{00000000-0005-0000-0000-000083020000}"/>
    <cellStyle name="Normal 17 3 2" xfId="644" xr:uid="{00000000-0005-0000-0000-000084020000}"/>
    <cellStyle name="Normal 17 3 2 2" xfId="645" xr:uid="{00000000-0005-0000-0000-000085020000}"/>
    <cellStyle name="Normal 17 4" xfId="646" xr:uid="{00000000-0005-0000-0000-000086020000}"/>
    <cellStyle name="Normal 17 4 2" xfId="647" xr:uid="{00000000-0005-0000-0000-000087020000}"/>
    <cellStyle name="Normal 17 4 2 2" xfId="648" xr:uid="{00000000-0005-0000-0000-000088020000}"/>
    <cellStyle name="Normal 17 5" xfId="649" xr:uid="{00000000-0005-0000-0000-000089020000}"/>
    <cellStyle name="Normal 17 5 2" xfId="650" xr:uid="{00000000-0005-0000-0000-00008A020000}"/>
    <cellStyle name="Normal 17 5 2 2" xfId="651" xr:uid="{00000000-0005-0000-0000-00008B020000}"/>
    <cellStyle name="Normal 17 6" xfId="652" xr:uid="{00000000-0005-0000-0000-00008C020000}"/>
    <cellStyle name="Normal 17 6 2" xfId="653" xr:uid="{00000000-0005-0000-0000-00008D020000}"/>
    <cellStyle name="Normal 18 2" xfId="654" xr:uid="{00000000-0005-0000-0000-00008E020000}"/>
    <cellStyle name="Normal 18 3" xfId="655" xr:uid="{00000000-0005-0000-0000-00008F020000}"/>
    <cellStyle name="Normal 18 4" xfId="656" xr:uid="{00000000-0005-0000-0000-000090020000}"/>
    <cellStyle name="Normal 18 5" xfId="657" xr:uid="{00000000-0005-0000-0000-000091020000}"/>
    <cellStyle name="Normal 18 6" xfId="658" xr:uid="{00000000-0005-0000-0000-000092020000}"/>
    <cellStyle name="Normal 18 7" xfId="659" xr:uid="{00000000-0005-0000-0000-000093020000}"/>
    <cellStyle name="Normal 18 8" xfId="660" xr:uid="{00000000-0005-0000-0000-000094020000}"/>
    <cellStyle name="Normal 19 2" xfId="661" xr:uid="{00000000-0005-0000-0000-000095020000}"/>
    <cellStyle name="Normal 19 3" xfId="662" xr:uid="{00000000-0005-0000-0000-000096020000}"/>
    <cellStyle name="Normal 19 4" xfId="663" xr:uid="{00000000-0005-0000-0000-000097020000}"/>
    <cellStyle name="Normal 19 5" xfId="664" xr:uid="{00000000-0005-0000-0000-000098020000}"/>
    <cellStyle name="Normal 19 6" xfId="665" xr:uid="{00000000-0005-0000-0000-000099020000}"/>
    <cellStyle name="Normal 19 7" xfId="666" xr:uid="{00000000-0005-0000-0000-00009A020000}"/>
    <cellStyle name="Normal 19 8" xfId="667" xr:uid="{00000000-0005-0000-0000-00009B020000}"/>
    <cellStyle name="Normal 2 10" xfId="668" xr:uid="{00000000-0005-0000-0000-00009C020000}"/>
    <cellStyle name="Normal 2 10 2" xfId="669" xr:uid="{00000000-0005-0000-0000-00009D020000}"/>
    <cellStyle name="Normal 2 10 2 2" xfId="670" xr:uid="{00000000-0005-0000-0000-00009E020000}"/>
    <cellStyle name="Normal 2 11" xfId="671" xr:uid="{00000000-0005-0000-0000-00009F020000}"/>
    <cellStyle name="Normal 2 11 2" xfId="672" xr:uid="{00000000-0005-0000-0000-0000A0020000}"/>
    <cellStyle name="Normal 2 11 2 2" xfId="673" xr:uid="{00000000-0005-0000-0000-0000A1020000}"/>
    <cellStyle name="Normal 2 12" xfId="674" xr:uid="{00000000-0005-0000-0000-0000A2020000}"/>
    <cellStyle name="Normal 2 12 2" xfId="675" xr:uid="{00000000-0005-0000-0000-0000A3020000}"/>
    <cellStyle name="Normal 2 12 2 2" xfId="676" xr:uid="{00000000-0005-0000-0000-0000A4020000}"/>
    <cellStyle name="Normal 2 13" xfId="677" xr:uid="{00000000-0005-0000-0000-0000A5020000}"/>
    <cellStyle name="Normal 2 13 2" xfId="678" xr:uid="{00000000-0005-0000-0000-0000A6020000}"/>
    <cellStyle name="Normal 2 13 2 2" xfId="679" xr:uid="{00000000-0005-0000-0000-0000A7020000}"/>
    <cellStyle name="Normal 2 14" xfId="680" xr:uid="{00000000-0005-0000-0000-0000A8020000}"/>
    <cellStyle name="Normal 2 14 2" xfId="681" xr:uid="{00000000-0005-0000-0000-0000A9020000}"/>
    <cellStyle name="Normal 2 14 2 2" xfId="682" xr:uid="{00000000-0005-0000-0000-0000AA020000}"/>
    <cellStyle name="Normal 2 15" xfId="683" xr:uid="{00000000-0005-0000-0000-0000AB020000}"/>
    <cellStyle name="Normal 2 15 2" xfId="684" xr:uid="{00000000-0005-0000-0000-0000AC020000}"/>
    <cellStyle name="Normal 2 15 2 2" xfId="685" xr:uid="{00000000-0005-0000-0000-0000AD020000}"/>
    <cellStyle name="Normal 2 16" xfId="686" xr:uid="{00000000-0005-0000-0000-0000AE020000}"/>
    <cellStyle name="Normal 2 16 2" xfId="687" xr:uid="{00000000-0005-0000-0000-0000AF020000}"/>
    <cellStyle name="Normal 2 16 2 2" xfId="688" xr:uid="{00000000-0005-0000-0000-0000B0020000}"/>
    <cellStyle name="Normal 2 17" xfId="689" xr:uid="{00000000-0005-0000-0000-0000B1020000}"/>
    <cellStyle name="Normal 2 17 2" xfId="690" xr:uid="{00000000-0005-0000-0000-0000B2020000}"/>
    <cellStyle name="Normal 2 17 2 2" xfId="691" xr:uid="{00000000-0005-0000-0000-0000B3020000}"/>
    <cellStyle name="Normal 2 18" xfId="692" xr:uid="{00000000-0005-0000-0000-0000B4020000}"/>
    <cellStyle name="Normal 2 18 2" xfId="693" xr:uid="{00000000-0005-0000-0000-0000B5020000}"/>
    <cellStyle name="Normal 2 18 2 2" xfId="694" xr:uid="{00000000-0005-0000-0000-0000B6020000}"/>
    <cellStyle name="Normal 2 19" xfId="695" xr:uid="{00000000-0005-0000-0000-0000B7020000}"/>
    <cellStyle name="Normal 2 19 2" xfId="696" xr:uid="{00000000-0005-0000-0000-0000B8020000}"/>
    <cellStyle name="Normal 2 19 2 2" xfId="697" xr:uid="{00000000-0005-0000-0000-0000B9020000}"/>
    <cellStyle name="Normal 2 2" xfId="698" xr:uid="{00000000-0005-0000-0000-0000BA020000}"/>
    <cellStyle name="Normal 2 2 2" xfId="699" xr:uid="{00000000-0005-0000-0000-0000BB020000}"/>
    <cellStyle name="Normal 2 2 2 2" xfId="700" xr:uid="{00000000-0005-0000-0000-0000BC020000}"/>
    <cellStyle name="Normal 2 2 2 3" xfId="701" xr:uid="{00000000-0005-0000-0000-0000BD020000}"/>
    <cellStyle name="Normal 2 2 3" xfId="702" xr:uid="{00000000-0005-0000-0000-0000BE020000}"/>
    <cellStyle name="Normal 2 20" xfId="703" xr:uid="{00000000-0005-0000-0000-0000BF020000}"/>
    <cellStyle name="Normal 2 20 2" xfId="704" xr:uid="{00000000-0005-0000-0000-0000C0020000}"/>
    <cellStyle name="Normal 2 20 2 2" xfId="705" xr:uid="{00000000-0005-0000-0000-0000C1020000}"/>
    <cellStyle name="Normal 2 21" xfId="706" xr:uid="{00000000-0005-0000-0000-0000C2020000}"/>
    <cellStyle name="Normal 2 21 2" xfId="707" xr:uid="{00000000-0005-0000-0000-0000C3020000}"/>
    <cellStyle name="Normal 2 21 2 2" xfId="708" xr:uid="{00000000-0005-0000-0000-0000C4020000}"/>
    <cellStyle name="Normal 2 22" xfId="709" xr:uid="{00000000-0005-0000-0000-0000C5020000}"/>
    <cellStyle name="Normal 2 22 2" xfId="710" xr:uid="{00000000-0005-0000-0000-0000C6020000}"/>
    <cellStyle name="Normal 2 22 2 2" xfId="711" xr:uid="{00000000-0005-0000-0000-0000C7020000}"/>
    <cellStyle name="Normal 2 23" xfId="712" xr:uid="{00000000-0005-0000-0000-0000C8020000}"/>
    <cellStyle name="Normal 2 23 2" xfId="713" xr:uid="{00000000-0005-0000-0000-0000C9020000}"/>
    <cellStyle name="Normal 2 23 2 2" xfId="714" xr:uid="{00000000-0005-0000-0000-0000CA020000}"/>
    <cellStyle name="Normal 2 24" xfId="715" xr:uid="{00000000-0005-0000-0000-0000CB020000}"/>
    <cellStyle name="Normal 2 24 2" xfId="716" xr:uid="{00000000-0005-0000-0000-0000CC020000}"/>
    <cellStyle name="Normal 2 24 2 2" xfId="717" xr:uid="{00000000-0005-0000-0000-0000CD020000}"/>
    <cellStyle name="Normal 2 25" xfId="718" xr:uid="{00000000-0005-0000-0000-0000CE020000}"/>
    <cellStyle name="Normal 2 25 2" xfId="719" xr:uid="{00000000-0005-0000-0000-0000CF020000}"/>
    <cellStyle name="Normal 2 25 2 2" xfId="720" xr:uid="{00000000-0005-0000-0000-0000D0020000}"/>
    <cellStyle name="Normal 2 26" xfId="721" xr:uid="{00000000-0005-0000-0000-0000D1020000}"/>
    <cellStyle name="Normal 2 26 2" xfId="722" xr:uid="{00000000-0005-0000-0000-0000D2020000}"/>
    <cellStyle name="Normal 2 26 2 2" xfId="723" xr:uid="{00000000-0005-0000-0000-0000D3020000}"/>
    <cellStyle name="Normal 2 27" xfId="724" xr:uid="{00000000-0005-0000-0000-0000D4020000}"/>
    <cellStyle name="Normal 2 27 2" xfId="725" xr:uid="{00000000-0005-0000-0000-0000D5020000}"/>
    <cellStyle name="Normal 2 27 2 2" xfId="726" xr:uid="{00000000-0005-0000-0000-0000D6020000}"/>
    <cellStyle name="Normal 2 28" xfId="727" xr:uid="{00000000-0005-0000-0000-0000D7020000}"/>
    <cellStyle name="Normal 2 28 2" xfId="728" xr:uid="{00000000-0005-0000-0000-0000D8020000}"/>
    <cellStyle name="Normal 2 28 2 2" xfId="729" xr:uid="{00000000-0005-0000-0000-0000D9020000}"/>
    <cellStyle name="Normal 2 29" xfId="730" xr:uid="{00000000-0005-0000-0000-0000DA020000}"/>
    <cellStyle name="Normal 2 29 2" xfId="731" xr:uid="{00000000-0005-0000-0000-0000DB020000}"/>
    <cellStyle name="Normal 2 29 2 2" xfId="732" xr:uid="{00000000-0005-0000-0000-0000DC020000}"/>
    <cellStyle name="Normal 2 3" xfId="733" xr:uid="{00000000-0005-0000-0000-0000DD020000}"/>
    <cellStyle name="Normal 2 3 2" xfId="734" xr:uid="{00000000-0005-0000-0000-0000DE020000}"/>
    <cellStyle name="Normal 2 3 2 2" xfId="735" xr:uid="{00000000-0005-0000-0000-0000DF020000}"/>
    <cellStyle name="Normal 2 30" xfId="736" xr:uid="{00000000-0005-0000-0000-0000E0020000}"/>
    <cellStyle name="Normal 2 30 2" xfId="737" xr:uid="{00000000-0005-0000-0000-0000E1020000}"/>
    <cellStyle name="Normal 2 30 2 2" xfId="738" xr:uid="{00000000-0005-0000-0000-0000E2020000}"/>
    <cellStyle name="Normal 2 31" xfId="739" xr:uid="{00000000-0005-0000-0000-0000E3020000}"/>
    <cellStyle name="Normal 2 31 2" xfId="740" xr:uid="{00000000-0005-0000-0000-0000E4020000}"/>
    <cellStyle name="Normal 2 31 2 2" xfId="741" xr:uid="{00000000-0005-0000-0000-0000E5020000}"/>
    <cellStyle name="Normal 2 32" xfId="742" xr:uid="{00000000-0005-0000-0000-0000E6020000}"/>
    <cellStyle name="Normal 2 32 2" xfId="743" xr:uid="{00000000-0005-0000-0000-0000E7020000}"/>
    <cellStyle name="Normal 2 32 2 2" xfId="744" xr:uid="{00000000-0005-0000-0000-0000E8020000}"/>
    <cellStyle name="Normal 2 33" xfId="745" xr:uid="{00000000-0005-0000-0000-0000E9020000}"/>
    <cellStyle name="Normal 2 33 2" xfId="746" xr:uid="{00000000-0005-0000-0000-0000EA020000}"/>
    <cellStyle name="Normal 2 33 2 2" xfId="747" xr:uid="{00000000-0005-0000-0000-0000EB020000}"/>
    <cellStyle name="Normal 2 34" xfId="748" xr:uid="{00000000-0005-0000-0000-0000EC020000}"/>
    <cellStyle name="Normal 2 34 2" xfId="749" xr:uid="{00000000-0005-0000-0000-0000ED020000}"/>
    <cellStyle name="Normal 2 34 2 2" xfId="750" xr:uid="{00000000-0005-0000-0000-0000EE020000}"/>
    <cellStyle name="Normal 2 35" xfId="751" xr:uid="{00000000-0005-0000-0000-0000EF020000}"/>
    <cellStyle name="Normal 2 35 2" xfId="752" xr:uid="{00000000-0005-0000-0000-0000F0020000}"/>
    <cellStyle name="Normal 2 35 2 2" xfId="753" xr:uid="{00000000-0005-0000-0000-0000F1020000}"/>
    <cellStyle name="Normal 2 36" xfId="754" xr:uid="{00000000-0005-0000-0000-0000F2020000}"/>
    <cellStyle name="Normal 2 36 2" xfId="755" xr:uid="{00000000-0005-0000-0000-0000F3020000}"/>
    <cellStyle name="Normal 2 36 2 2" xfId="756" xr:uid="{00000000-0005-0000-0000-0000F4020000}"/>
    <cellStyle name="Normal 2 37" xfId="757" xr:uid="{00000000-0005-0000-0000-0000F5020000}"/>
    <cellStyle name="Normal 2 37 2" xfId="758" xr:uid="{00000000-0005-0000-0000-0000F6020000}"/>
    <cellStyle name="Normal 2 37 2 2" xfId="759" xr:uid="{00000000-0005-0000-0000-0000F7020000}"/>
    <cellStyle name="Normal 2 38" xfId="760" xr:uid="{00000000-0005-0000-0000-0000F8020000}"/>
    <cellStyle name="Normal 2 38 2" xfId="761" xr:uid="{00000000-0005-0000-0000-0000F9020000}"/>
    <cellStyle name="Normal 2 38 2 2" xfId="762" xr:uid="{00000000-0005-0000-0000-0000FA020000}"/>
    <cellStyle name="Normal 2 39" xfId="763" xr:uid="{00000000-0005-0000-0000-0000FB020000}"/>
    <cellStyle name="Normal 2 39 2" xfId="764" xr:uid="{00000000-0005-0000-0000-0000FC020000}"/>
    <cellStyle name="Normal 2 39 2 2" xfId="765" xr:uid="{00000000-0005-0000-0000-0000FD020000}"/>
    <cellStyle name="Normal 2 4" xfId="766" xr:uid="{00000000-0005-0000-0000-0000FE020000}"/>
    <cellStyle name="Normal 2 4 2" xfId="767" xr:uid="{00000000-0005-0000-0000-0000FF020000}"/>
    <cellStyle name="Normal 2 4 2 2" xfId="768" xr:uid="{00000000-0005-0000-0000-000000030000}"/>
    <cellStyle name="Normal 2 40" xfId="769" xr:uid="{00000000-0005-0000-0000-000001030000}"/>
    <cellStyle name="Normal 2 40 2" xfId="770" xr:uid="{00000000-0005-0000-0000-000002030000}"/>
    <cellStyle name="Normal 2 40 2 2" xfId="771" xr:uid="{00000000-0005-0000-0000-000003030000}"/>
    <cellStyle name="Normal 2 41" xfId="772" xr:uid="{00000000-0005-0000-0000-000004030000}"/>
    <cellStyle name="Normal 2 41 2" xfId="773" xr:uid="{00000000-0005-0000-0000-000005030000}"/>
    <cellStyle name="Normal 2 41 2 2" xfId="774" xr:uid="{00000000-0005-0000-0000-000006030000}"/>
    <cellStyle name="Normal 2 42" xfId="775" xr:uid="{00000000-0005-0000-0000-000007030000}"/>
    <cellStyle name="Normal 2 42 2" xfId="776" xr:uid="{00000000-0005-0000-0000-000008030000}"/>
    <cellStyle name="Normal 2 42 2 2" xfId="777" xr:uid="{00000000-0005-0000-0000-000009030000}"/>
    <cellStyle name="Normal 2 43" xfId="778" xr:uid="{00000000-0005-0000-0000-00000A030000}"/>
    <cellStyle name="Normal 2 43 2" xfId="779" xr:uid="{00000000-0005-0000-0000-00000B030000}"/>
    <cellStyle name="Normal 2 43 2 2" xfId="780" xr:uid="{00000000-0005-0000-0000-00000C030000}"/>
    <cellStyle name="Normal 2 44" xfId="781" xr:uid="{00000000-0005-0000-0000-00000D030000}"/>
    <cellStyle name="Normal 2 44 2" xfId="782" xr:uid="{00000000-0005-0000-0000-00000E030000}"/>
    <cellStyle name="Normal 2 44 2 2" xfId="783" xr:uid="{00000000-0005-0000-0000-00000F030000}"/>
    <cellStyle name="Normal 2 45" xfId="784" xr:uid="{00000000-0005-0000-0000-000010030000}"/>
    <cellStyle name="Normal 2 45 2" xfId="785" xr:uid="{00000000-0005-0000-0000-000011030000}"/>
    <cellStyle name="Normal 2 45 2 2" xfId="786" xr:uid="{00000000-0005-0000-0000-000012030000}"/>
    <cellStyle name="Normal 2 46" xfId="787" xr:uid="{00000000-0005-0000-0000-000013030000}"/>
    <cellStyle name="Normal 2 46 2" xfId="788" xr:uid="{00000000-0005-0000-0000-000014030000}"/>
    <cellStyle name="Normal 2 46 2 2" xfId="789" xr:uid="{00000000-0005-0000-0000-000015030000}"/>
    <cellStyle name="Normal 2 47" xfId="790" xr:uid="{00000000-0005-0000-0000-000016030000}"/>
    <cellStyle name="Normal 2 47 2" xfId="791" xr:uid="{00000000-0005-0000-0000-000017030000}"/>
    <cellStyle name="Normal 2 47 2 2" xfId="792" xr:uid="{00000000-0005-0000-0000-000018030000}"/>
    <cellStyle name="Normal 2 48" xfId="793" xr:uid="{00000000-0005-0000-0000-000019030000}"/>
    <cellStyle name="Normal 2 48 2" xfId="794" xr:uid="{00000000-0005-0000-0000-00001A030000}"/>
    <cellStyle name="Normal 2 48 2 2" xfId="795" xr:uid="{00000000-0005-0000-0000-00001B030000}"/>
    <cellStyle name="Normal 2 49" xfId="796" xr:uid="{00000000-0005-0000-0000-00001C030000}"/>
    <cellStyle name="Normal 2 49 2" xfId="797" xr:uid="{00000000-0005-0000-0000-00001D030000}"/>
    <cellStyle name="Normal 2 49 2 2" xfId="798" xr:uid="{00000000-0005-0000-0000-00001E030000}"/>
    <cellStyle name="Normal 2 5" xfId="799" xr:uid="{00000000-0005-0000-0000-00001F030000}"/>
    <cellStyle name="Normal 2 5 2" xfId="800" xr:uid="{00000000-0005-0000-0000-000020030000}"/>
    <cellStyle name="Normal 2 5 2 2" xfId="801" xr:uid="{00000000-0005-0000-0000-000021030000}"/>
    <cellStyle name="Normal 2 50" xfId="802" xr:uid="{00000000-0005-0000-0000-000022030000}"/>
    <cellStyle name="Normal 2 50 2" xfId="803" xr:uid="{00000000-0005-0000-0000-000023030000}"/>
    <cellStyle name="Normal 2 50 2 2" xfId="804" xr:uid="{00000000-0005-0000-0000-000024030000}"/>
    <cellStyle name="Normal 2 51" xfId="805" xr:uid="{00000000-0005-0000-0000-000025030000}"/>
    <cellStyle name="Normal 2 51 2" xfId="806" xr:uid="{00000000-0005-0000-0000-000026030000}"/>
    <cellStyle name="Normal 2 51 2 2" xfId="807" xr:uid="{00000000-0005-0000-0000-000027030000}"/>
    <cellStyle name="Normal 2 52" xfId="808" xr:uid="{00000000-0005-0000-0000-000028030000}"/>
    <cellStyle name="Normal 2 52 2" xfId="809" xr:uid="{00000000-0005-0000-0000-000029030000}"/>
    <cellStyle name="Normal 2 52 2 2" xfId="810" xr:uid="{00000000-0005-0000-0000-00002A030000}"/>
    <cellStyle name="Normal 2 53" xfId="811" xr:uid="{00000000-0005-0000-0000-00002B030000}"/>
    <cellStyle name="Normal 2 53 2" xfId="812" xr:uid="{00000000-0005-0000-0000-00002C030000}"/>
    <cellStyle name="Normal 2 53 2 2" xfId="813" xr:uid="{00000000-0005-0000-0000-00002D030000}"/>
    <cellStyle name="Normal 2 54" xfId="814" xr:uid="{00000000-0005-0000-0000-00002E030000}"/>
    <cellStyle name="Normal 2 54 2" xfId="815" xr:uid="{00000000-0005-0000-0000-00002F030000}"/>
    <cellStyle name="Normal 2 54 2 2" xfId="816" xr:uid="{00000000-0005-0000-0000-000030030000}"/>
    <cellStyle name="Normal 2 55" xfId="817" xr:uid="{00000000-0005-0000-0000-000031030000}"/>
    <cellStyle name="Normal 2 55 2" xfId="818" xr:uid="{00000000-0005-0000-0000-000032030000}"/>
    <cellStyle name="Normal 2 55 2 2" xfId="819" xr:uid="{00000000-0005-0000-0000-000033030000}"/>
    <cellStyle name="Normal 2 56" xfId="820" xr:uid="{00000000-0005-0000-0000-000034030000}"/>
    <cellStyle name="Normal 2 56 2" xfId="821" xr:uid="{00000000-0005-0000-0000-000035030000}"/>
    <cellStyle name="Normal 2 56 2 2" xfId="822" xr:uid="{00000000-0005-0000-0000-000036030000}"/>
    <cellStyle name="Normal 2 57" xfId="823" xr:uid="{00000000-0005-0000-0000-000037030000}"/>
    <cellStyle name="Normal 2 57 2" xfId="824" xr:uid="{00000000-0005-0000-0000-000038030000}"/>
    <cellStyle name="Normal 2 57 2 2" xfId="825" xr:uid="{00000000-0005-0000-0000-000039030000}"/>
    <cellStyle name="Normal 2 58" xfId="826" xr:uid="{00000000-0005-0000-0000-00003A030000}"/>
    <cellStyle name="Normal 2 58 2" xfId="827" xr:uid="{00000000-0005-0000-0000-00003B030000}"/>
    <cellStyle name="Normal 2 58 2 2" xfId="828" xr:uid="{00000000-0005-0000-0000-00003C030000}"/>
    <cellStyle name="Normal 2 59" xfId="829" xr:uid="{00000000-0005-0000-0000-00003D030000}"/>
    <cellStyle name="Normal 2 59 2" xfId="830" xr:uid="{00000000-0005-0000-0000-00003E030000}"/>
    <cellStyle name="Normal 2 59 2 2" xfId="831" xr:uid="{00000000-0005-0000-0000-00003F030000}"/>
    <cellStyle name="Normal 2 6" xfId="832" xr:uid="{00000000-0005-0000-0000-000040030000}"/>
    <cellStyle name="Normal 2 6 2" xfId="833" xr:uid="{00000000-0005-0000-0000-000041030000}"/>
    <cellStyle name="Normal 2 6 2 2" xfId="834" xr:uid="{00000000-0005-0000-0000-000042030000}"/>
    <cellStyle name="Normal 2 60" xfId="835" xr:uid="{00000000-0005-0000-0000-000043030000}"/>
    <cellStyle name="Normal 2 60 2" xfId="836" xr:uid="{00000000-0005-0000-0000-000044030000}"/>
    <cellStyle name="Normal 2 60 2 2" xfId="837" xr:uid="{00000000-0005-0000-0000-000045030000}"/>
    <cellStyle name="Normal 2 61" xfId="838" xr:uid="{00000000-0005-0000-0000-000046030000}"/>
    <cellStyle name="Normal 2 61 2" xfId="839" xr:uid="{00000000-0005-0000-0000-000047030000}"/>
    <cellStyle name="Normal 2 61 2 2" xfId="840" xr:uid="{00000000-0005-0000-0000-000048030000}"/>
    <cellStyle name="Normal 2 62" xfId="841" xr:uid="{00000000-0005-0000-0000-000049030000}"/>
    <cellStyle name="Normal 2 62 2" xfId="842" xr:uid="{00000000-0005-0000-0000-00004A030000}"/>
    <cellStyle name="Normal 2 62 2 2" xfId="843" xr:uid="{00000000-0005-0000-0000-00004B030000}"/>
    <cellStyle name="Normal 2 63" xfId="844" xr:uid="{00000000-0005-0000-0000-00004C030000}"/>
    <cellStyle name="Normal 2 63 2" xfId="845" xr:uid="{00000000-0005-0000-0000-00004D030000}"/>
    <cellStyle name="Normal 2 63 2 2" xfId="846" xr:uid="{00000000-0005-0000-0000-00004E030000}"/>
    <cellStyle name="Normal 2 64" xfId="847" xr:uid="{00000000-0005-0000-0000-00004F030000}"/>
    <cellStyle name="Normal 2 64 2" xfId="848" xr:uid="{00000000-0005-0000-0000-000050030000}"/>
    <cellStyle name="Normal 2 64 2 2" xfId="849" xr:uid="{00000000-0005-0000-0000-000051030000}"/>
    <cellStyle name="Normal 2 65" xfId="850" xr:uid="{00000000-0005-0000-0000-000052030000}"/>
    <cellStyle name="Normal 2 65 2" xfId="851" xr:uid="{00000000-0005-0000-0000-000053030000}"/>
    <cellStyle name="Normal 2 65 2 2" xfId="852" xr:uid="{00000000-0005-0000-0000-000054030000}"/>
    <cellStyle name="Normal 2 66" xfId="853" xr:uid="{00000000-0005-0000-0000-000055030000}"/>
    <cellStyle name="Normal 2 66 2" xfId="854" xr:uid="{00000000-0005-0000-0000-000056030000}"/>
    <cellStyle name="Normal 2 66 2 2" xfId="855" xr:uid="{00000000-0005-0000-0000-000057030000}"/>
    <cellStyle name="Normal 2 66 3" xfId="856" xr:uid="{00000000-0005-0000-0000-000058030000}"/>
    <cellStyle name="Normal 2 67" xfId="857" xr:uid="{00000000-0005-0000-0000-000059030000}"/>
    <cellStyle name="Normal 2 67 2" xfId="858" xr:uid="{00000000-0005-0000-0000-00005A030000}"/>
    <cellStyle name="Normal 2 67 2 2" xfId="859" xr:uid="{00000000-0005-0000-0000-00005B030000}"/>
    <cellStyle name="Normal 2 68" xfId="860" xr:uid="{00000000-0005-0000-0000-00005C030000}"/>
    <cellStyle name="Normal 2 68 2" xfId="861" xr:uid="{00000000-0005-0000-0000-00005D030000}"/>
    <cellStyle name="Normal 2 69" xfId="862" xr:uid="{00000000-0005-0000-0000-00005E030000}"/>
    <cellStyle name="Normal 2 7" xfId="863" xr:uid="{00000000-0005-0000-0000-00005F030000}"/>
    <cellStyle name="Normal 2 7 2" xfId="864" xr:uid="{00000000-0005-0000-0000-000060030000}"/>
    <cellStyle name="Normal 2 7 2 2" xfId="865" xr:uid="{00000000-0005-0000-0000-000061030000}"/>
    <cellStyle name="Normal 2 8" xfId="866" xr:uid="{00000000-0005-0000-0000-000062030000}"/>
    <cellStyle name="Normal 2 8 2" xfId="867" xr:uid="{00000000-0005-0000-0000-000063030000}"/>
    <cellStyle name="Normal 2 8 2 2" xfId="868" xr:uid="{00000000-0005-0000-0000-000064030000}"/>
    <cellStyle name="Normal 2 9" xfId="869" xr:uid="{00000000-0005-0000-0000-000065030000}"/>
    <cellStyle name="Normal 2 9 2" xfId="870" xr:uid="{00000000-0005-0000-0000-000066030000}"/>
    <cellStyle name="Normal 2 9 2 2" xfId="871" xr:uid="{00000000-0005-0000-0000-000067030000}"/>
    <cellStyle name="Normal 20 10" xfId="872" xr:uid="{00000000-0005-0000-0000-000068030000}"/>
    <cellStyle name="Normal 20 10 2" xfId="873" xr:uid="{00000000-0005-0000-0000-000069030000}"/>
    <cellStyle name="Normal 20 10 2 2" xfId="874" xr:uid="{00000000-0005-0000-0000-00006A030000}"/>
    <cellStyle name="Normal 20 11" xfId="875" xr:uid="{00000000-0005-0000-0000-00006B030000}"/>
    <cellStyle name="Normal 20 11 2" xfId="876" xr:uid="{00000000-0005-0000-0000-00006C030000}"/>
    <cellStyle name="Normal 20 11 2 2" xfId="877" xr:uid="{00000000-0005-0000-0000-00006D030000}"/>
    <cellStyle name="Normal 20 12" xfId="878" xr:uid="{00000000-0005-0000-0000-00006E030000}"/>
    <cellStyle name="Normal 20 12 2" xfId="879" xr:uid="{00000000-0005-0000-0000-00006F030000}"/>
    <cellStyle name="Normal 20 12 2 2" xfId="880" xr:uid="{00000000-0005-0000-0000-000070030000}"/>
    <cellStyle name="Normal 20 13" xfId="881" xr:uid="{00000000-0005-0000-0000-000071030000}"/>
    <cellStyle name="Normal 20 13 2" xfId="882" xr:uid="{00000000-0005-0000-0000-000072030000}"/>
    <cellStyle name="Normal 20 13 2 2" xfId="883" xr:uid="{00000000-0005-0000-0000-000073030000}"/>
    <cellStyle name="Normal 20 14" xfId="884" xr:uid="{00000000-0005-0000-0000-000074030000}"/>
    <cellStyle name="Normal 20 14 2" xfId="885" xr:uid="{00000000-0005-0000-0000-000075030000}"/>
    <cellStyle name="Normal 20 14 2 2" xfId="886" xr:uid="{00000000-0005-0000-0000-000076030000}"/>
    <cellStyle name="Normal 20 2" xfId="887" xr:uid="{00000000-0005-0000-0000-000077030000}"/>
    <cellStyle name="Normal 20 2 2" xfId="888" xr:uid="{00000000-0005-0000-0000-000078030000}"/>
    <cellStyle name="Normal 20 2 2 2" xfId="889" xr:uid="{00000000-0005-0000-0000-000079030000}"/>
    <cellStyle name="Normal 20 3" xfId="890" xr:uid="{00000000-0005-0000-0000-00007A030000}"/>
    <cellStyle name="Normal 20 3 2" xfId="891" xr:uid="{00000000-0005-0000-0000-00007B030000}"/>
    <cellStyle name="Normal 20 3 2 2" xfId="892" xr:uid="{00000000-0005-0000-0000-00007C030000}"/>
    <cellStyle name="Normal 20 4" xfId="893" xr:uid="{00000000-0005-0000-0000-00007D030000}"/>
    <cellStyle name="Normal 20 4 2" xfId="894" xr:uid="{00000000-0005-0000-0000-00007E030000}"/>
    <cellStyle name="Normal 20 4 2 2" xfId="895" xr:uid="{00000000-0005-0000-0000-00007F030000}"/>
    <cellStyle name="Normal 20 5" xfId="896" xr:uid="{00000000-0005-0000-0000-000080030000}"/>
    <cellStyle name="Normal 20 5 2" xfId="897" xr:uid="{00000000-0005-0000-0000-000081030000}"/>
    <cellStyle name="Normal 20 5 2 2" xfId="898" xr:uid="{00000000-0005-0000-0000-000082030000}"/>
    <cellStyle name="Normal 20 6" xfId="899" xr:uid="{00000000-0005-0000-0000-000083030000}"/>
    <cellStyle name="Normal 20 6 2" xfId="900" xr:uid="{00000000-0005-0000-0000-000084030000}"/>
    <cellStyle name="Normal 20 6 2 2" xfId="901" xr:uid="{00000000-0005-0000-0000-000085030000}"/>
    <cellStyle name="Normal 20 7" xfId="902" xr:uid="{00000000-0005-0000-0000-000086030000}"/>
    <cellStyle name="Normal 20 7 2" xfId="903" xr:uid="{00000000-0005-0000-0000-000087030000}"/>
    <cellStyle name="Normal 20 7 2 2" xfId="904" xr:uid="{00000000-0005-0000-0000-000088030000}"/>
    <cellStyle name="Normal 20 8" xfId="905" xr:uid="{00000000-0005-0000-0000-000089030000}"/>
    <cellStyle name="Normal 20 8 2" xfId="906" xr:uid="{00000000-0005-0000-0000-00008A030000}"/>
    <cellStyle name="Normal 20 8 2 2" xfId="907" xr:uid="{00000000-0005-0000-0000-00008B030000}"/>
    <cellStyle name="Normal 20 9" xfId="908" xr:uid="{00000000-0005-0000-0000-00008C030000}"/>
    <cellStyle name="Normal 20 9 2" xfId="909" xr:uid="{00000000-0005-0000-0000-00008D030000}"/>
    <cellStyle name="Normal 20 9 2 2" xfId="910" xr:uid="{00000000-0005-0000-0000-00008E030000}"/>
    <cellStyle name="Normal 21 10" xfId="911" xr:uid="{00000000-0005-0000-0000-00008F030000}"/>
    <cellStyle name="Normal 21 10 2" xfId="912" xr:uid="{00000000-0005-0000-0000-000090030000}"/>
    <cellStyle name="Normal 21 10 2 2" xfId="913" xr:uid="{00000000-0005-0000-0000-000091030000}"/>
    <cellStyle name="Normal 21 11" xfId="914" xr:uid="{00000000-0005-0000-0000-000092030000}"/>
    <cellStyle name="Normal 21 11 2" xfId="915" xr:uid="{00000000-0005-0000-0000-000093030000}"/>
    <cellStyle name="Normal 21 11 2 2" xfId="916" xr:uid="{00000000-0005-0000-0000-000094030000}"/>
    <cellStyle name="Normal 21 12" xfId="917" xr:uid="{00000000-0005-0000-0000-000095030000}"/>
    <cellStyle name="Normal 21 12 2" xfId="918" xr:uid="{00000000-0005-0000-0000-000096030000}"/>
    <cellStyle name="Normal 21 12 2 2" xfId="919" xr:uid="{00000000-0005-0000-0000-000097030000}"/>
    <cellStyle name="Normal 21 13" xfId="920" xr:uid="{00000000-0005-0000-0000-000098030000}"/>
    <cellStyle name="Normal 21 13 2" xfId="921" xr:uid="{00000000-0005-0000-0000-000099030000}"/>
    <cellStyle name="Normal 21 13 2 2" xfId="922" xr:uid="{00000000-0005-0000-0000-00009A030000}"/>
    <cellStyle name="Normal 21 14" xfId="923" xr:uid="{00000000-0005-0000-0000-00009B030000}"/>
    <cellStyle name="Normal 21 14 2" xfId="924" xr:uid="{00000000-0005-0000-0000-00009C030000}"/>
    <cellStyle name="Normal 21 14 2 2" xfId="925" xr:uid="{00000000-0005-0000-0000-00009D030000}"/>
    <cellStyle name="Normal 21 2" xfId="926" xr:uid="{00000000-0005-0000-0000-00009E030000}"/>
    <cellStyle name="Normal 21 2 2" xfId="927" xr:uid="{00000000-0005-0000-0000-00009F030000}"/>
    <cellStyle name="Normal 21 2 2 2" xfId="928" xr:uid="{00000000-0005-0000-0000-0000A0030000}"/>
    <cellStyle name="Normal 21 3" xfId="929" xr:uid="{00000000-0005-0000-0000-0000A1030000}"/>
    <cellStyle name="Normal 21 3 2" xfId="930" xr:uid="{00000000-0005-0000-0000-0000A2030000}"/>
    <cellStyle name="Normal 21 3 2 2" xfId="931" xr:uid="{00000000-0005-0000-0000-0000A3030000}"/>
    <cellStyle name="Normal 21 4" xfId="932" xr:uid="{00000000-0005-0000-0000-0000A4030000}"/>
    <cellStyle name="Normal 21 4 2" xfId="933" xr:uid="{00000000-0005-0000-0000-0000A5030000}"/>
    <cellStyle name="Normal 21 4 2 2" xfId="934" xr:uid="{00000000-0005-0000-0000-0000A6030000}"/>
    <cellStyle name="Normal 21 5" xfId="935" xr:uid="{00000000-0005-0000-0000-0000A7030000}"/>
    <cellStyle name="Normal 21 5 2" xfId="936" xr:uid="{00000000-0005-0000-0000-0000A8030000}"/>
    <cellStyle name="Normal 21 5 2 2" xfId="937" xr:uid="{00000000-0005-0000-0000-0000A9030000}"/>
    <cellStyle name="Normal 21 6" xfId="938" xr:uid="{00000000-0005-0000-0000-0000AA030000}"/>
    <cellStyle name="Normal 21 6 2" xfId="939" xr:uid="{00000000-0005-0000-0000-0000AB030000}"/>
    <cellStyle name="Normal 21 6 2 2" xfId="940" xr:uid="{00000000-0005-0000-0000-0000AC030000}"/>
    <cellStyle name="Normal 21 7" xfId="941" xr:uid="{00000000-0005-0000-0000-0000AD030000}"/>
    <cellStyle name="Normal 21 7 2" xfId="942" xr:uid="{00000000-0005-0000-0000-0000AE030000}"/>
    <cellStyle name="Normal 21 7 2 2" xfId="943" xr:uid="{00000000-0005-0000-0000-0000AF030000}"/>
    <cellStyle name="Normal 21 8" xfId="944" xr:uid="{00000000-0005-0000-0000-0000B0030000}"/>
    <cellStyle name="Normal 21 8 2" xfId="945" xr:uid="{00000000-0005-0000-0000-0000B1030000}"/>
    <cellStyle name="Normal 21 8 2 2" xfId="946" xr:uid="{00000000-0005-0000-0000-0000B2030000}"/>
    <cellStyle name="Normal 21 9" xfId="947" xr:uid="{00000000-0005-0000-0000-0000B3030000}"/>
    <cellStyle name="Normal 21 9 2" xfId="948" xr:uid="{00000000-0005-0000-0000-0000B4030000}"/>
    <cellStyle name="Normal 21 9 2 2" xfId="949" xr:uid="{00000000-0005-0000-0000-0000B5030000}"/>
    <cellStyle name="Normal 22 2" xfId="950" xr:uid="{00000000-0005-0000-0000-0000B6030000}"/>
    <cellStyle name="Normal 22 3" xfId="951" xr:uid="{00000000-0005-0000-0000-0000B7030000}"/>
    <cellStyle name="Normal 22 4" xfId="952" xr:uid="{00000000-0005-0000-0000-0000B8030000}"/>
    <cellStyle name="Normal 22 5" xfId="953" xr:uid="{00000000-0005-0000-0000-0000B9030000}"/>
    <cellStyle name="Normal 22 6" xfId="954" xr:uid="{00000000-0005-0000-0000-0000BA030000}"/>
    <cellStyle name="Normal 22 7" xfId="955" xr:uid="{00000000-0005-0000-0000-0000BB030000}"/>
    <cellStyle name="Normal 22 8" xfId="956" xr:uid="{00000000-0005-0000-0000-0000BC030000}"/>
    <cellStyle name="Normal 23 2" xfId="957" xr:uid="{00000000-0005-0000-0000-0000BD030000}"/>
    <cellStyle name="Normal 23 3" xfId="958" xr:uid="{00000000-0005-0000-0000-0000BE030000}"/>
    <cellStyle name="Normal 23 4" xfId="959" xr:uid="{00000000-0005-0000-0000-0000BF030000}"/>
    <cellStyle name="Normal 23 5" xfId="960" xr:uid="{00000000-0005-0000-0000-0000C0030000}"/>
    <cellStyle name="Normal 23 6" xfId="961" xr:uid="{00000000-0005-0000-0000-0000C1030000}"/>
    <cellStyle name="Normal 23 7" xfId="962" xr:uid="{00000000-0005-0000-0000-0000C2030000}"/>
    <cellStyle name="Normal 23 8" xfId="963" xr:uid="{00000000-0005-0000-0000-0000C3030000}"/>
    <cellStyle name="Normal 24 2" xfId="964" xr:uid="{00000000-0005-0000-0000-0000C4030000}"/>
    <cellStyle name="Normal 24 3" xfId="965" xr:uid="{00000000-0005-0000-0000-0000C5030000}"/>
    <cellStyle name="Normal 24 4" xfId="966" xr:uid="{00000000-0005-0000-0000-0000C6030000}"/>
    <cellStyle name="Normal 24 5" xfId="967" xr:uid="{00000000-0005-0000-0000-0000C7030000}"/>
    <cellStyle name="Normal 24 6" xfId="968" xr:uid="{00000000-0005-0000-0000-0000C8030000}"/>
    <cellStyle name="Normal 24 7" xfId="969" xr:uid="{00000000-0005-0000-0000-0000C9030000}"/>
    <cellStyle name="Normal 24 8" xfId="970" xr:uid="{00000000-0005-0000-0000-0000CA030000}"/>
    <cellStyle name="Normal 26" xfId="971" xr:uid="{00000000-0005-0000-0000-0000CB030000}"/>
    <cellStyle name="Normal 26 2" xfId="972" xr:uid="{00000000-0005-0000-0000-0000CC030000}"/>
    <cellStyle name="Normal 26 2 2" xfId="973" xr:uid="{00000000-0005-0000-0000-0000CD030000}"/>
    <cellStyle name="Normal 27" xfId="974" xr:uid="{00000000-0005-0000-0000-0000CE030000}"/>
    <cellStyle name="Normal 27 2" xfId="975" xr:uid="{00000000-0005-0000-0000-0000CF030000}"/>
    <cellStyle name="Normal 27 2 2" xfId="976" xr:uid="{00000000-0005-0000-0000-0000D0030000}"/>
    <cellStyle name="Normal 28" xfId="977" xr:uid="{00000000-0005-0000-0000-0000D1030000}"/>
    <cellStyle name="Normal 28 2" xfId="978" xr:uid="{00000000-0005-0000-0000-0000D2030000}"/>
    <cellStyle name="Normal 28 2 2" xfId="979" xr:uid="{00000000-0005-0000-0000-0000D3030000}"/>
    <cellStyle name="Normal 29" xfId="980" xr:uid="{00000000-0005-0000-0000-0000D4030000}"/>
    <cellStyle name="Normal 29 2" xfId="981" xr:uid="{00000000-0005-0000-0000-0000D5030000}"/>
    <cellStyle name="Normal 29 2 2" xfId="982" xr:uid="{00000000-0005-0000-0000-0000D6030000}"/>
    <cellStyle name="Normal 3 10" xfId="983" xr:uid="{00000000-0005-0000-0000-0000D7030000}"/>
    <cellStyle name="Normal 3 10 2" xfId="984" xr:uid="{00000000-0005-0000-0000-0000D8030000}"/>
    <cellStyle name="Normal 3 10 2 2" xfId="985" xr:uid="{00000000-0005-0000-0000-0000D9030000}"/>
    <cellStyle name="Normal 3 11" xfId="986" xr:uid="{00000000-0005-0000-0000-0000DA030000}"/>
    <cellStyle name="Normal 3 11 2" xfId="987" xr:uid="{00000000-0005-0000-0000-0000DB030000}"/>
    <cellStyle name="Normal 3 11 2 2" xfId="988" xr:uid="{00000000-0005-0000-0000-0000DC030000}"/>
    <cellStyle name="Normal 3 12" xfId="989" xr:uid="{00000000-0005-0000-0000-0000DD030000}"/>
    <cellStyle name="Normal 3 12 2" xfId="990" xr:uid="{00000000-0005-0000-0000-0000DE030000}"/>
    <cellStyle name="Normal 3 12 2 2" xfId="991" xr:uid="{00000000-0005-0000-0000-0000DF030000}"/>
    <cellStyle name="Normal 3 13" xfId="992" xr:uid="{00000000-0005-0000-0000-0000E0030000}"/>
    <cellStyle name="Normal 3 13 2" xfId="993" xr:uid="{00000000-0005-0000-0000-0000E1030000}"/>
    <cellStyle name="Normal 3 13 2 2" xfId="994" xr:uid="{00000000-0005-0000-0000-0000E2030000}"/>
    <cellStyle name="Normal 3 14" xfId="995" xr:uid="{00000000-0005-0000-0000-0000E3030000}"/>
    <cellStyle name="Normal 3 14 2" xfId="996" xr:uid="{00000000-0005-0000-0000-0000E4030000}"/>
    <cellStyle name="Normal 3 14 2 2" xfId="997" xr:uid="{00000000-0005-0000-0000-0000E5030000}"/>
    <cellStyle name="Normal 3 15" xfId="998" xr:uid="{00000000-0005-0000-0000-0000E6030000}"/>
    <cellStyle name="Normal 3 15 2" xfId="999" xr:uid="{00000000-0005-0000-0000-0000E7030000}"/>
    <cellStyle name="Normal 3 15 2 2" xfId="1000" xr:uid="{00000000-0005-0000-0000-0000E8030000}"/>
    <cellStyle name="Normal 3 16" xfId="1001" xr:uid="{00000000-0005-0000-0000-0000E9030000}"/>
    <cellStyle name="Normal 3 16 2" xfId="1002" xr:uid="{00000000-0005-0000-0000-0000EA030000}"/>
    <cellStyle name="Normal 3 16 2 2" xfId="1003" xr:uid="{00000000-0005-0000-0000-0000EB030000}"/>
    <cellStyle name="Normal 3 17" xfId="1004" xr:uid="{00000000-0005-0000-0000-0000EC030000}"/>
    <cellStyle name="Normal 3 17 2" xfId="1005" xr:uid="{00000000-0005-0000-0000-0000ED030000}"/>
    <cellStyle name="Normal 3 17 2 2" xfId="1006" xr:uid="{00000000-0005-0000-0000-0000EE030000}"/>
    <cellStyle name="Normal 3 18" xfId="1007" xr:uid="{00000000-0005-0000-0000-0000EF030000}"/>
    <cellStyle name="Normal 3 18 2" xfId="1008" xr:uid="{00000000-0005-0000-0000-0000F0030000}"/>
    <cellStyle name="Normal 3 18 2 2" xfId="1009" xr:uid="{00000000-0005-0000-0000-0000F1030000}"/>
    <cellStyle name="Normal 3 19" xfId="1010" xr:uid="{00000000-0005-0000-0000-0000F2030000}"/>
    <cellStyle name="Normal 3 19 2" xfId="1011" xr:uid="{00000000-0005-0000-0000-0000F3030000}"/>
    <cellStyle name="Normal 3 19 2 2" xfId="1012" xr:uid="{00000000-0005-0000-0000-0000F4030000}"/>
    <cellStyle name="Normal 3 2" xfId="1013" xr:uid="{00000000-0005-0000-0000-0000F5030000}"/>
    <cellStyle name="Normal 3 2 2" xfId="1014" xr:uid="{00000000-0005-0000-0000-0000F6030000}"/>
    <cellStyle name="Normal 3 2 2 2" xfId="1015" xr:uid="{00000000-0005-0000-0000-0000F7030000}"/>
    <cellStyle name="Normal 3 20" xfId="1016" xr:uid="{00000000-0005-0000-0000-0000F8030000}"/>
    <cellStyle name="Normal 3 20 2" xfId="1017" xr:uid="{00000000-0005-0000-0000-0000F9030000}"/>
    <cellStyle name="Normal 3 20 2 2" xfId="1018" xr:uid="{00000000-0005-0000-0000-0000FA030000}"/>
    <cellStyle name="Normal 3 21" xfId="1019" xr:uid="{00000000-0005-0000-0000-0000FB030000}"/>
    <cellStyle name="Normal 3 21 2" xfId="1020" xr:uid="{00000000-0005-0000-0000-0000FC030000}"/>
    <cellStyle name="Normal 3 21 2 2" xfId="1021" xr:uid="{00000000-0005-0000-0000-0000FD030000}"/>
    <cellStyle name="Normal 3 22" xfId="1022" xr:uid="{00000000-0005-0000-0000-0000FE030000}"/>
    <cellStyle name="Normal 3 22 2" xfId="1023" xr:uid="{00000000-0005-0000-0000-0000FF030000}"/>
    <cellStyle name="Normal 3 22 2 2" xfId="1024" xr:uid="{00000000-0005-0000-0000-000000040000}"/>
    <cellStyle name="Normal 3 23" xfId="1025" xr:uid="{00000000-0005-0000-0000-000001040000}"/>
    <cellStyle name="Normal 3 23 2" xfId="1026" xr:uid="{00000000-0005-0000-0000-000002040000}"/>
    <cellStyle name="Normal 3 23 2 2" xfId="1027" xr:uid="{00000000-0005-0000-0000-000003040000}"/>
    <cellStyle name="Normal 3 24" xfId="1028" xr:uid="{00000000-0005-0000-0000-000004040000}"/>
    <cellStyle name="Normal 3 24 2" xfId="1029" xr:uid="{00000000-0005-0000-0000-000005040000}"/>
    <cellStyle name="Normal 3 24 2 2" xfId="1030" xr:uid="{00000000-0005-0000-0000-000006040000}"/>
    <cellStyle name="Normal 3 25" xfId="1031" xr:uid="{00000000-0005-0000-0000-000007040000}"/>
    <cellStyle name="Normal 3 25 2" xfId="1032" xr:uid="{00000000-0005-0000-0000-000008040000}"/>
    <cellStyle name="Normal 3 25 2 2" xfId="1033" xr:uid="{00000000-0005-0000-0000-000009040000}"/>
    <cellStyle name="Normal 3 26" xfId="1034" xr:uid="{00000000-0005-0000-0000-00000A040000}"/>
    <cellStyle name="Normal 3 26 2" xfId="1035" xr:uid="{00000000-0005-0000-0000-00000B040000}"/>
    <cellStyle name="Normal 3 26 2 2" xfId="1036" xr:uid="{00000000-0005-0000-0000-00000C040000}"/>
    <cellStyle name="Normal 3 27" xfId="1037" xr:uid="{00000000-0005-0000-0000-00000D040000}"/>
    <cellStyle name="Normal 3 27 2" xfId="1038" xr:uid="{00000000-0005-0000-0000-00000E040000}"/>
    <cellStyle name="Normal 3 27 2 2" xfId="1039" xr:uid="{00000000-0005-0000-0000-00000F040000}"/>
    <cellStyle name="Normal 3 28" xfId="1040" xr:uid="{00000000-0005-0000-0000-000010040000}"/>
    <cellStyle name="Normal 3 28 2" xfId="1041" xr:uid="{00000000-0005-0000-0000-000011040000}"/>
    <cellStyle name="Normal 3 28 2 2" xfId="1042" xr:uid="{00000000-0005-0000-0000-000012040000}"/>
    <cellStyle name="Normal 3 29" xfId="1043" xr:uid="{00000000-0005-0000-0000-000013040000}"/>
    <cellStyle name="Normal 3 29 2" xfId="1044" xr:uid="{00000000-0005-0000-0000-000014040000}"/>
    <cellStyle name="Normal 3 29 2 2" xfId="1045" xr:uid="{00000000-0005-0000-0000-000015040000}"/>
    <cellStyle name="Normal 3 3" xfId="1046" xr:uid="{00000000-0005-0000-0000-000016040000}"/>
    <cellStyle name="Normal 3 3 2" xfId="1047" xr:uid="{00000000-0005-0000-0000-000017040000}"/>
    <cellStyle name="Normal 3 3 2 2" xfId="1048" xr:uid="{00000000-0005-0000-0000-000018040000}"/>
    <cellStyle name="Normal 3 30" xfId="1049" xr:uid="{00000000-0005-0000-0000-000019040000}"/>
    <cellStyle name="Normal 3 30 2" xfId="1050" xr:uid="{00000000-0005-0000-0000-00001A040000}"/>
    <cellStyle name="Normal 3 30 2 2" xfId="1051" xr:uid="{00000000-0005-0000-0000-00001B040000}"/>
    <cellStyle name="Normal 3 31" xfId="1052" xr:uid="{00000000-0005-0000-0000-00001C040000}"/>
    <cellStyle name="Normal 3 31 2" xfId="1053" xr:uid="{00000000-0005-0000-0000-00001D040000}"/>
    <cellStyle name="Normal 3 31 2 2" xfId="1054" xr:uid="{00000000-0005-0000-0000-00001E040000}"/>
    <cellStyle name="Normal 3 32" xfId="1055" xr:uid="{00000000-0005-0000-0000-00001F040000}"/>
    <cellStyle name="Normal 3 32 2" xfId="1056" xr:uid="{00000000-0005-0000-0000-000020040000}"/>
    <cellStyle name="Normal 3 32 2 2" xfId="1057" xr:uid="{00000000-0005-0000-0000-000021040000}"/>
    <cellStyle name="Normal 3 33" xfId="1058" xr:uid="{00000000-0005-0000-0000-000022040000}"/>
    <cellStyle name="Normal 3 33 2" xfId="1059" xr:uid="{00000000-0005-0000-0000-000023040000}"/>
    <cellStyle name="Normal 3 33 2 2" xfId="1060" xr:uid="{00000000-0005-0000-0000-000024040000}"/>
    <cellStyle name="Normal 3 34" xfId="1061" xr:uid="{00000000-0005-0000-0000-000025040000}"/>
    <cellStyle name="Normal 3 34 2" xfId="1062" xr:uid="{00000000-0005-0000-0000-000026040000}"/>
    <cellStyle name="Normal 3 34 2 2" xfId="1063" xr:uid="{00000000-0005-0000-0000-000027040000}"/>
    <cellStyle name="Normal 3 35" xfId="1064" xr:uid="{00000000-0005-0000-0000-000028040000}"/>
    <cellStyle name="Normal 3 35 2" xfId="1065" xr:uid="{00000000-0005-0000-0000-000029040000}"/>
    <cellStyle name="Normal 3 35 2 2" xfId="1066" xr:uid="{00000000-0005-0000-0000-00002A040000}"/>
    <cellStyle name="Normal 3 36" xfId="1067" xr:uid="{00000000-0005-0000-0000-00002B040000}"/>
    <cellStyle name="Normal 3 36 2" xfId="1068" xr:uid="{00000000-0005-0000-0000-00002C040000}"/>
    <cellStyle name="Normal 3 36 2 2" xfId="1069" xr:uid="{00000000-0005-0000-0000-00002D040000}"/>
    <cellStyle name="Normal 3 37" xfId="1070" xr:uid="{00000000-0005-0000-0000-00002E040000}"/>
    <cellStyle name="Normal 3 37 2" xfId="1071" xr:uid="{00000000-0005-0000-0000-00002F040000}"/>
    <cellStyle name="Normal 3 37 2 2" xfId="1072" xr:uid="{00000000-0005-0000-0000-000030040000}"/>
    <cellStyle name="Normal 3 38" xfId="1073" xr:uid="{00000000-0005-0000-0000-000031040000}"/>
    <cellStyle name="Normal 3 38 2" xfId="1074" xr:uid="{00000000-0005-0000-0000-000032040000}"/>
    <cellStyle name="Normal 3 38 2 2" xfId="1075" xr:uid="{00000000-0005-0000-0000-000033040000}"/>
    <cellStyle name="Normal 3 39" xfId="1076" xr:uid="{00000000-0005-0000-0000-000034040000}"/>
    <cellStyle name="Normal 3 39 2" xfId="1077" xr:uid="{00000000-0005-0000-0000-000035040000}"/>
    <cellStyle name="Normal 3 39 2 2" xfId="1078" xr:uid="{00000000-0005-0000-0000-000036040000}"/>
    <cellStyle name="Normal 3 4" xfId="1079" xr:uid="{00000000-0005-0000-0000-000037040000}"/>
    <cellStyle name="Normal 3 4 2" xfId="1080" xr:uid="{00000000-0005-0000-0000-000038040000}"/>
    <cellStyle name="Normal 3 4 2 2" xfId="1081" xr:uid="{00000000-0005-0000-0000-000039040000}"/>
    <cellStyle name="Normal 3 40" xfId="1082" xr:uid="{00000000-0005-0000-0000-00003A040000}"/>
    <cellStyle name="Normal 3 40 2" xfId="1083" xr:uid="{00000000-0005-0000-0000-00003B040000}"/>
    <cellStyle name="Normal 3 40 2 2" xfId="1084" xr:uid="{00000000-0005-0000-0000-00003C040000}"/>
    <cellStyle name="Normal 3 41" xfId="1085" xr:uid="{00000000-0005-0000-0000-00003D040000}"/>
    <cellStyle name="Normal 3 41 2" xfId="1086" xr:uid="{00000000-0005-0000-0000-00003E040000}"/>
    <cellStyle name="Normal 3 41 2 2" xfId="1087" xr:uid="{00000000-0005-0000-0000-00003F040000}"/>
    <cellStyle name="Normal 3 42" xfId="1088" xr:uid="{00000000-0005-0000-0000-000040040000}"/>
    <cellStyle name="Normal 3 42 2" xfId="1089" xr:uid="{00000000-0005-0000-0000-000041040000}"/>
    <cellStyle name="Normal 3 42 2 2" xfId="1090" xr:uid="{00000000-0005-0000-0000-000042040000}"/>
    <cellStyle name="Normal 3 43" xfId="1091" xr:uid="{00000000-0005-0000-0000-000043040000}"/>
    <cellStyle name="Normal 3 43 2" xfId="1092" xr:uid="{00000000-0005-0000-0000-000044040000}"/>
    <cellStyle name="Normal 3 43 2 2" xfId="1093" xr:uid="{00000000-0005-0000-0000-000045040000}"/>
    <cellStyle name="Normal 3 44" xfId="1094" xr:uid="{00000000-0005-0000-0000-000046040000}"/>
    <cellStyle name="Normal 3 44 2" xfId="1095" xr:uid="{00000000-0005-0000-0000-000047040000}"/>
    <cellStyle name="Normal 3 44 2 2" xfId="1096" xr:uid="{00000000-0005-0000-0000-000048040000}"/>
    <cellStyle name="Normal 3 45" xfId="1097" xr:uid="{00000000-0005-0000-0000-000049040000}"/>
    <cellStyle name="Normal 3 45 2" xfId="1098" xr:uid="{00000000-0005-0000-0000-00004A040000}"/>
    <cellStyle name="Normal 3 45 2 2" xfId="1099" xr:uid="{00000000-0005-0000-0000-00004B040000}"/>
    <cellStyle name="Normal 3 46" xfId="1100" xr:uid="{00000000-0005-0000-0000-00004C040000}"/>
    <cellStyle name="Normal 3 46 2" xfId="1101" xr:uid="{00000000-0005-0000-0000-00004D040000}"/>
    <cellStyle name="Normal 3 46 2 2" xfId="1102" xr:uid="{00000000-0005-0000-0000-00004E040000}"/>
    <cellStyle name="Normal 3 47" xfId="1103" xr:uid="{00000000-0005-0000-0000-00004F040000}"/>
    <cellStyle name="Normal 3 47 2" xfId="1104" xr:uid="{00000000-0005-0000-0000-000050040000}"/>
    <cellStyle name="Normal 3 47 2 2" xfId="1105" xr:uid="{00000000-0005-0000-0000-000051040000}"/>
    <cellStyle name="Normal 3 48" xfId="1106" xr:uid="{00000000-0005-0000-0000-000052040000}"/>
    <cellStyle name="Normal 3 48 2" xfId="1107" xr:uid="{00000000-0005-0000-0000-000053040000}"/>
    <cellStyle name="Normal 3 48 2 2" xfId="1108" xr:uid="{00000000-0005-0000-0000-000054040000}"/>
    <cellStyle name="Normal 3 49" xfId="1109" xr:uid="{00000000-0005-0000-0000-000055040000}"/>
    <cellStyle name="Normal 3 49 2" xfId="1110" xr:uid="{00000000-0005-0000-0000-000056040000}"/>
    <cellStyle name="Normal 3 49 2 2" xfId="1111" xr:uid="{00000000-0005-0000-0000-000057040000}"/>
    <cellStyle name="Normal 3 5" xfId="1112" xr:uid="{00000000-0005-0000-0000-000058040000}"/>
    <cellStyle name="Normal 3 5 2" xfId="1113" xr:uid="{00000000-0005-0000-0000-000059040000}"/>
    <cellStyle name="Normal 3 5 2 2" xfId="1114" xr:uid="{00000000-0005-0000-0000-00005A040000}"/>
    <cellStyle name="Normal 3 50" xfId="1115" xr:uid="{00000000-0005-0000-0000-00005B040000}"/>
    <cellStyle name="Normal 3 50 2" xfId="1116" xr:uid="{00000000-0005-0000-0000-00005C040000}"/>
    <cellStyle name="Normal 3 50 2 2" xfId="1117" xr:uid="{00000000-0005-0000-0000-00005D040000}"/>
    <cellStyle name="Normal 3 51" xfId="1118" xr:uid="{00000000-0005-0000-0000-00005E040000}"/>
    <cellStyle name="Normal 3 51 2" xfId="1119" xr:uid="{00000000-0005-0000-0000-00005F040000}"/>
    <cellStyle name="Normal 3 51 2 2" xfId="1120" xr:uid="{00000000-0005-0000-0000-000060040000}"/>
    <cellStyle name="Normal 3 52" xfId="1121" xr:uid="{00000000-0005-0000-0000-000061040000}"/>
    <cellStyle name="Normal 3 52 2" xfId="1122" xr:uid="{00000000-0005-0000-0000-000062040000}"/>
    <cellStyle name="Normal 3 52 2 2" xfId="1123" xr:uid="{00000000-0005-0000-0000-000063040000}"/>
    <cellStyle name="Normal 3 53" xfId="1124" xr:uid="{00000000-0005-0000-0000-000064040000}"/>
    <cellStyle name="Normal 3 53 2" xfId="1125" xr:uid="{00000000-0005-0000-0000-000065040000}"/>
    <cellStyle name="Normal 3 53 2 2" xfId="1126" xr:uid="{00000000-0005-0000-0000-000066040000}"/>
    <cellStyle name="Normal 3 54" xfId="1127" xr:uid="{00000000-0005-0000-0000-000067040000}"/>
    <cellStyle name="Normal 3 54 2" xfId="1128" xr:uid="{00000000-0005-0000-0000-000068040000}"/>
    <cellStyle name="Normal 3 54 2 2" xfId="1129" xr:uid="{00000000-0005-0000-0000-000069040000}"/>
    <cellStyle name="Normal 3 6" xfId="1130" xr:uid="{00000000-0005-0000-0000-00006A040000}"/>
    <cellStyle name="Normal 3 6 2" xfId="1131" xr:uid="{00000000-0005-0000-0000-00006B040000}"/>
    <cellStyle name="Normal 3 6 2 2" xfId="1132" xr:uid="{00000000-0005-0000-0000-00006C040000}"/>
    <cellStyle name="Normal 3 7" xfId="1133" xr:uid="{00000000-0005-0000-0000-00006D040000}"/>
    <cellStyle name="Normal 3 7 2" xfId="1134" xr:uid="{00000000-0005-0000-0000-00006E040000}"/>
    <cellStyle name="Normal 3 7 2 2" xfId="1135" xr:uid="{00000000-0005-0000-0000-00006F040000}"/>
    <cellStyle name="Normal 3 8" xfId="1136" xr:uid="{00000000-0005-0000-0000-000070040000}"/>
    <cellStyle name="Normal 3 8 2" xfId="1137" xr:uid="{00000000-0005-0000-0000-000071040000}"/>
    <cellStyle name="Normal 3 8 2 2" xfId="1138" xr:uid="{00000000-0005-0000-0000-000072040000}"/>
    <cellStyle name="Normal 3 9" xfId="1139" xr:uid="{00000000-0005-0000-0000-000073040000}"/>
    <cellStyle name="Normal 3 9 2" xfId="1140" xr:uid="{00000000-0005-0000-0000-000074040000}"/>
    <cellStyle name="Normal 3 9 2 2" xfId="1141" xr:uid="{00000000-0005-0000-0000-000075040000}"/>
    <cellStyle name="Normal 30 10" xfId="1142" xr:uid="{00000000-0005-0000-0000-000076040000}"/>
    <cellStyle name="Normal 30 10 2" xfId="1143" xr:uid="{00000000-0005-0000-0000-000077040000}"/>
    <cellStyle name="Normal 30 10 2 2" xfId="1144" xr:uid="{00000000-0005-0000-0000-000078040000}"/>
    <cellStyle name="Normal 30 11" xfId="1145" xr:uid="{00000000-0005-0000-0000-000079040000}"/>
    <cellStyle name="Normal 30 11 2" xfId="1146" xr:uid="{00000000-0005-0000-0000-00007A040000}"/>
    <cellStyle name="Normal 30 12" xfId="1147" xr:uid="{00000000-0005-0000-0000-00007B040000}"/>
    <cellStyle name="Normal 30 13" xfId="1148" xr:uid="{00000000-0005-0000-0000-00007C040000}"/>
    <cellStyle name="Normal 30 14" xfId="1149" xr:uid="{00000000-0005-0000-0000-00007D040000}"/>
    <cellStyle name="Normal 30 15" xfId="1150" xr:uid="{00000000-0005-0000-0000-00007E040000}"/>
    <cellStyle name="Normal 30 16" xfId="1151" xr:uid="{00000000-0005-0000-0000-00007F040000}"/>
    <cellStyle name="Normal 30 17" xfId="1152" xr:uid="{00000000-0005-0000-0000-000080040000}"/>
    <cellStyle name="Normal 30 18" xfId="1153" xr:uid="{00000000-0005-0000-0000-000081040000}"/>
    <cellStyle name="Normal 30 19" xfId="1154" xr:uid="{00000000-0005-0000-0000-000082040000}"/>
    <cellStyle name="Normal 30 2" xfId="1155" xr:uid="{00000000-0005-0000-0000-000083040000}"/>
    <cellStyle name="Normal 30 2 2" xfId="1156" xr:uid="{00000000-0005-0000-0000-000084040000}"/>
    <cellStyle name="Normal 30 2 2 2" xfId="1157" xr:uid="{00000000-0005-0000-0000-000085040000}"/>
    <cellStyle name="Normal 30 20" xfId="1158" xr:uid="{00000000-0005-0000-0000-000086040000}"/>
    <cellStyle name="Normal 30 21" xfId="1159" xr:uid="{00000000-0005-0000-0000-000087040000}"/>
    <cellStyle name="Normal 30 22" xfId="1160" xr:uid="{00000000-0005-0000-0000-000088040000}"/>
    <cellStyle name="Normal 30 23" xfId="1161" xr:uid="{00000000-0005-0000-0000-000089040000}"/>
    <cellStyle name="Normal 30 24" xfId="1162" xr:uid="{00000000-0005-0000-0000-00008A040000}"/>
    <cellStyle name="Normal 30 3" xfId="1163" xr:uid="{00000000-0005-0000-0000-00008B040000}"/>
    <cellStyle name="Normal 30 3 2" xfId="1164" xr:uid="{00000000-0005-0000-0000-00008C040000}"/>
    <cellStyle name="Normal 30 3 2 2" xfId="1165" xr:uid="{00000000-0005-0000-0000-00008D040000}"/>
    <cellStyle name="Normal 30 4" xfId="1166" xr:uid="{00000000-0005-0000-0000-00008E040000}"/>
    <cellStyle name="Normal 30 4 2" xfId="1167" xr:uid="{00000000-0005-0000-0000-00008F040000}"/>
    <cellStyle name="Normal 30 4 2 2" xfId="1168" xr:uid="{00000000-0005-0000-0000-000090040000}"/>
    <cellStyle name="Normal 30 5" xfId="1169" xr:uid="{00000000-0005-0000-0000-000091040000}"/>
    <cellStyle name="Normal 30 5 2" xfId="1170" xr:uid="{00000000-0005-0000-0000-000092040000}"/>
    <cellStyle name="Normal 30 5 2 2" xfId="1171" xr:uid="{00000000-0005-0000-0000-000093040000}"/>
    <cellStyle name="Normal 30 6" xfId="1172" xr:uid="{00000000-0005-0000-0000-000094040000}"/>
    <cellStyle name="Normal 30 6 2" xfId="1173" xr:uid="{00000000-0005-0000-0000-000095040000}"/>
    <cellStyle name="Normal 30 6 2 2" xfId="1174" xr:uid="{00000000-0005-0000-0000-000096040000}"/>
    <cellStyle name="Normal 30 7" xfId="1175" xr:uid="{00000000-0005-0000-0000-000097040000}"/>
    <cellStyle name="Normal 30 7 2" xfId="1176" xr:uid="{00000000-0005-0000-0000-000098040000}"/>
    <cellStyle name="Normal 30 7 2 2" xfId="1177" xr:uid="{00000000-0005-0000-0000-000099040000}"/>
    <cellStyle name="Normal 30 8" xfId="1178" xr:uid="{00000000-0005-0000-0000-00009A040000}"/>
    <cellStyle name="Normal 30 8 2" xfId="1179" xr:uid="{00000000-0005-0000-0000-00009B040000}"/>
    <cellStyle name="Normal 30 8 2 2" xfId="1180" xr:uid="{00000000-0005-0000-0000-00009C040000}"/>
    <cellStyle name="Normal 30 9" xfId="1181" xr:uid="{00000000-0005-0000-0000-00009D040000}"/>
    <cellStyle name="Normal 30 9 2" xfId="1182" xr:uid="{00000000-0005-0000-0000-00009E040000}"/>
    <cellStyle name="Normal 30 9 2 2" xfId="1183" xr:uid="{00000000-0005-0000-0000-00009F040000}"/>
    <cellStyle name="Normal 31 10" xfId="1184" xr:uid="{00000000-0005-0000-0000-0000A0040000}"/>
    <cellStyle name="Normal 31 11" xfId="1185" xr:uid="{00000000-0005-0000-0000-0000A1040000}"/>
    <cellStyle name="Normal 31 12" xfId="1186" xr:uid="{00000000-0005-0000-0000-0000A2040000}"/>
    <cellStyle name="Normal 31 13" xfId="1187" xr:uid="{00000000-0005-0000-0000-0000A3040000}"/>
    <cellStyle name="Normal 31 14" xfId="1188" xr:uid="{00000000-0005-0000-0000-0000A4040000}"/>
    <cellStyle name="Normal 31 15" xfId="1189" xr:uid="{00000000-0005-0000-0000-0000A5040000}"/>
    <cellStyle name="Normal 31 16" xfId="1190" xr:uid="{00000000-0005-0000-0000-0000A6040000}"/>
    <cellStyle name="Normal 31 2" xfId="1191" xr:uid="{00000000-0005-0000-0000-0000A7040000}"/>
    <cellStyle name="Normal 31 2 2" xfId="1192" xr:uid="{00000000-0005-0000-0000-0000A8040000}"/>
    <cellStyle name="Normal 31 2 2 2" xfId="1193" xr:uid="{00000000-0005-0000-0000-0000A9040000}"/>
    <cellStyle name="Normal 31 3" xfId="1194" xr:uid="{00000000-0005-0000-0000-0000AA040000}"/>
    <cellStyle name="Normal 31 3 2" xfId="1195" xr:uid="{00000000-0005-0000-0000-0000AB040000}"/>
    <cellStyle name="Normal 31 4" xfId="1196" xr:uid="{00000000-0005-0000-0000-0000AC040000}"/>
    <cellStyle name="Normal 31 5" xfId="1197" xr:uid="{00000000-0005-0000-0000-0000AD040000}"/>
    <cellStyle name="Normal 31 6" xfId="1198" xr:uid="{00000000-0005-0000-0000-0000AE040000}"/>
    <cellStyle name="Normal 31 7" xfId="1199" xr:uid="{00000000-0005-0000-0000-0000AF040000}"/>
    <cellStyle name="Normal 31 8" xfId="1200" xr:uid="{00000000-0005-0000-0000-0000B0040000}"/>
    <cellStyle name="Normal 31 9" xfId="1201" xr:uid="{00000000-0005-0000-0000-0000B1040000}"/>
    <cellStyle name="Normal 32 10" xfId="1202" xr:uid="{00000000-0005-0000-0000-0000B2040000}"/>
    <cellStyle name="Normal 32 11" xfId="1203" xr:uid="{00000000-0005-0000-0000-0000B3040000}"/>
    <cellStyle name="Normal 32 12" xfId="1204" xr:uid="{00000000-0005-0000-0000-0000B4040000}"/>
    <cellStyle name="Normal 32 13" xfId="1205" xr:uid="{00000000-0005-0000-0000-0000B5040000}"/>
    <cellStyle name="Normal 32 14" xfId="1206" xr:uid="{00000000-0005-0000-0000-0000B6040000}"/>
    <cellStyle name="Normal 32 15" xfId="1207" xr:uid="{00000000-0005-0000-0000-0000B7040000}"/>
    <cellStyle name="Normal 32 16" xfId="1208" xr:uid="{00000000-0005-0000-0000-0000B8040000}"/>
    <cellStyle name="Normal 32 2" xfId="1209" xr:uid="{00000000-0005-0000-0000-0000B9040000}"/>
    <cellStyle name="Normal 32 2 2" xfId="1210" xr:uid="{00000000-0005-0000-0000-0000BA040000}"/>
    <cellStyle name="Normal 32 2 2 2" xfId="1211" xr:uid="{00000000-0005-0000-0000-0000BB040000}"/>
    <cellStyle name="Normal 32 3" xfId="1212" xr:uid="{00000000-0005-0000-0000-0000BC040000}"/>
    <cellStyle name="Normal 32 3 2" xfId="1213" xr:uid="{00000000-0005-0000-0000-0000BD040000}"/>
    <cellStyle name="Normal 32 4" xfId="1214" xr:uid="{00000000-0005-0000-0000-0000BE040000}"/>
    <cellStyle name="Normal 32 5" xfId="1215" xr:uid="{00000000-0005-0000-0000-0000BF040000}"/>
    <cellStyle name="Normal 32 6" xfId="1216" xr:uid="{00000000-0005-0000-0000-0000C0040000}"/>
    <cellStyle name="Normal 32 7" xfId="1217" xr:uid="{00000000-0005-0000-0000-0000C1040000}"/>
    <cellStyle name="Normal 32 8" xfId="1218" xr:uid="{00000000-0005-0000-0000-0000C2040000}"/>
    <cellStyle name="Normal 32 9" xfId="1219" xr:uid="{00000000-0005-0000-0000-0000C3040000}"/>
    <cellStyle name="Normal 33 10" xfId="1220" xr:uid="{00000000-0005-0000-0000-0000C4040000}"/>
    <cellStyle name="Normal 33 11" xfId="1221" xr:uid="{00000000-0005-0000-0000-0000C5040000}"/>
    <cellStyle name="Normal 33 12" xfId="1222" xr:uid="{00000000-0005-0000-0000-0000C6040000}"/>
    <cellStyle name="Normal 33 13" xfId="1223" xr:uid="{00000000-0005-0000-0000-0000C7040000}"/>
    <cellStyle name="Normal 33 14" xfId="1224" xr:uid="{00000000-0005-0000-0000-0000C8040000}"/>
    <cellStyle name="Normal 33 15" xfId="1225" xr:uid="{00000000-0005-0000-0000-0000C9040000}"/>
    <cellStyle name="Normal 33 16" xfId="1226" xr:uid="{00000000-0005-0000-0000-0000CA040000}"/>
    <cellStyle name="Normal 33 2" xfId="1227" xr:uid="{00000000-0005-0000-0000-0000CB040000}"/>
    <cellStyle name="Normal 33 2 2" xfId="1228" xr:uid="{00000000-0005-0000-0000-0000CC040000}"/>
    <cellStyle name="Normal 33 2 2 2" xfId="1229" xr:uid="{00000000-0005-0000-0000-0000CD040000}"/>
    <cellStyle name="Normal 33 3" xfId="1230" xr:uid="{00000000-0005-0000-0000-0000CE040000}"/>
    <cellStyle name="Normal 33 3 2" xfId="1231" xr:uid="{00000000-0005-0000-0000-0000CF040000}"/>
    <cellStyle name="Normal 33 4" xfId="1232" xr:uid="{00000000-0005-0000-0000-0000D0040000}"/>
    <cellStyle name="Normal 33 5" xfId="1233" xr:uid="{00000000-0005-0000-0000-0000D1040000}"/>
    <cellStyle name="Normal 33 6" xfId="1234" xr:uid="{00000000-0005-0000-0000-0000D2040000}"/>
    <cellStyle name="Normal 33 7" xfId="1235" xr:uid="{00000000-0005-0000-0000-0000D3040000}"/>
    <cellStyle name="Normal 33 8" xfId="1236" xr:uid="{00000000-0005-0000-0000-0000D4040000}"/>
    <cellStyle name="Normal 33 9" xfId="1237" xr:uid="{00000000-0005-0000-0000-0000D5040000}"/>
    <cellStyle name="Normal 34 10" xfId="1238" xr:uid="{00000000-0005-0000-0000-0000D6040000}"/>
    <cellStyle name="Normal 34 11" xfId="1239" xr:uid="{00000000-0005-0000-0000-0000D7040000}"/>
    <cellStyle name="Normal 34 12" xfId="1240" xr:uid="{00000000-0005-0000-0000-0000D8040000}"/>
    <cellStyle name="Normal 34 13" xfId="1241" xr:uid="{00000000-0005-0000-0000-0000D9040000}"/>
    <cellStyle name="Normal 34 14" xfId="1242" xr:uid="{00000000-0005-0000-0000-0000DA040000}"/>
    <cellStyle name="Normal 34 15" xfId="1243" xr:uid="{00000000-0005-0000-0000-0000DB040000}"/>
    <cellStyle name="Normal 34 16" xfId="1244" xr:uid="{00000000-0005-0000-0000-0000DC040000}"/>
    <cellStyle name="Normal 34 2" xfId="1245" xr:uid="{00000000-0005-0000-0000-0000DD040000}"/>
    <cellStyle name="Normal 34 2 2" xfId="1246" xr:uid="{00000000-0005-0000-0000-0000DE040000}"/>
    <cellStyle name="Normal 34 2 2 2" xfId="1247" xr:uid="{00000000-0005-0000-0000-0000DF040000}"/>
    <cellStyle name="Normal 34 3" xfId="1248" xr:uid="{00000000-0005-0000-0000-0000E0040000}"/>
    <cellStyle name="Normal 34 3 2" xfId="1249" xr:uid="{00000000-0005-0000-0000-0000E1040000}"/>
    <cellStyle name="Normal 34 4" xfId="1250" xr:uid="{00000000-0005-0000-0000-0000E2040000}"/>
    <cellStyle name="Normal 34 5" xfId="1251" xr:uid="{00000000-0005-0000-0000-0000E3040000}"/>
    <cellStyle name="Normal 34 6" xfId="1252" xr:uid="{00000000-0005-0000-0000-0000E4040000}"/>
    <cellStyle name="Normal 34 7" xfId="1253" xr:uid="{00000000-0005-0000-0000-0000E5040000}"/>
    <cellStyle name="Normal 34 8" xfId="1254" xr:uid="{00000000-0005-0000-0000-0000E6040000}"/>
    <cellStyle name="Normal 34 9" xfId="1255" xr:uid="{00000000-0005-0000-0000-0000E7040000}"/>
    <cellStyle name="Normal 35 10" xfId="1256" xr:uid="{00000000-0005-0000-0000-0000E8040000}"/>
    <cellStyle name="Normal 35 11" xfId="1257" xr:uid="{00000000-0005-0000-0000-0000E9040000}"/>
    <cellStyle name="Normal 35 12" xfId="1258" xr:uid="{00000000-0005-0000-0000-0000EA040000}"/>
    <cellStyle name="Normal 35 13" xfId="1259" xr:uid="{00000000-0005-0000-0000-0000EB040000}"/>
    <cellStyle name="Normal 35 14" xfId="1260" xr:uid="{00000000-0005-0000-0000-0000EC040000}"/>
    <cellStyle name="Normal 35 15" xfId="1261" xr:uid="{00000000-0005-0000-0000-0000ED040000}"/>
    <cellStyle name="Normal 35 16" xfId="1262" xr:uid="{00000000-0005-0000-0000-0000EE040000}"/>
    <cellStyle name="Normal 35 2" xfId="1263" xr:uid="{00000000-0005-0000-0000-0000EF040000}"/>
    <cellStyle name="Normal 35 2 2" xfId="1264" xr:uid="{00000000-0005-0000-0000-0000F0040000}"/>
    <cellStyle name="Normal 35 2 2 2" xfId="1265" xr:uid="{00000000-0005-0000-0000-0000F1040000}"/>
    <cellStyle name="Normal 35 3" xfId="1266" xr:uid="{00000000-0005-0000-0000-0000F2040000}"/>
    <cellStyle name="Normal 35 3 2" xfId="1267" xr:uid="{00000000-0005-0000-0000-0000F3040000}"/>
    <cellStyle name="Normal 35 4" xfId="1268" xr:uid="{00000000-0005-0000-0000-0000F4040000}"/>
    <cellStyle name="Normal 35 5" xfId="1269" xr:uid="{00000000-0005-0000-0000-0000F5040000}"/>
    <cellStyle name="Normal 35 6" xfId="1270" xr:uid="{00000000-0005-0000-0000-0000F6040000}"/>
    <cellStyle name="Normal 35 7" xfId="1271" xr:uid="{00000000-0005-0000-0000-0000F7040000}"/>
    <cellStyle name="Normal 35 8" xfId="1272" xr:uid="{00000000-0005-0000-0000-0000F8040000}"/>
    <cellStyle name="Normal 35 9" xfId="1273" xr:uid="{00000000-0005-0000-0000-0000F9040000}"/>
    <cellStyle name="Normal 36 10" xfId="1274" xr:uid="{00000000-0005-0000-0000-0000FA040000}"/>
    <cellStyle name="Normal 36 11" xfId="1275" xr:uid="{00000000-0005-0000-0000-0000FB040000}"/>
    <cellStyle name="Normal 36 12" xfId="1276" xr:uid="{00000000-0005-0000-0000-0000FC040000}"/>
    <cellStyle name="Normal 36 13" xfId="1277" xr:uid="{00000000-0005-0000-0000-0000FD040000}"/>
    <cellStyle name="Normal 36 14" xfId="1278" xr:uid="{00000000-0005-0000-0000-0000FE040000}"/>
    <cellStyle name="Normal 36 15" xfId="1279" xr:uid="{00000000-0005-0000-0000-0000FF040000}"/>
    <cellStyle name="Normal 36 16" xfId="1280" xr:uid="{00000000-0005-0000-0000-000000050000}"/>
    <cellStyle name="Normal 36 2" xfId="1281" xr:uid="{00000000-0005-0000-0000-000001050000}"/>
    <cellStyle name="Normal 36 2 2" xfId="1282" xr:uid="{00000000-0005-0000-0000-000002050000}"/>
    <cellStyle name="Normal 36 2 2 2" xfId="1283" xr:uid="{00000000-0005-0000-0000-000003050000}"/>
    <cellStyle name="Normal 36 3" xfId="1284" xr:uid="{00000000-0005-0000-0000-000004050000}"/>
    <cellStyle name="Normal 36 3 2" xfId="1285" xr:uid="{00000000-0005-0000-0000-000005050000}"/>
    <cellStyle name="Normal 36 4" xfId="1286" xr:uid="{00000000-0005-0000-0000-000006050000}"/>
    <cellStyle name="Normal 36 5" xfId="1287" xr:uid="{00000000-0005-0000-0000-000007050000}"/>
    <cellStyle name="Normal 36 6" xfId="1288" xr:uid="{00000000-0005-0000-0000-000008050000}"/>
    <cellStyle name="Normal 36 7" xfId="1289" xr:uid="{00000000-0005-0000-0000-000009050000}"/>
    <cellStyle name="Normal 36 8" xfId="1290" xr:uid="{00000000-0005-0000-0000-00000A050000}"/>
    <cellStyle name="Normal 36 9" xfId="1291" xr:uid="{00000000-0005-0000-0000-00000B050000}"/>
    <cellStyle name="Normal 37 10" xfId="1292" xr:uid="{00000000-0005-0000-0000-00000C050000}"/>
    <cellStyle name="Normal 37 11" xfId="1293" xr:uid="{00000000-0005-0000-0000-00000D050000}"/>
    <cellStyle name="Normal 37 12" xfId="1294" xr:uid="{00000000-0005-0000-0000-00000E050000}"/>
    <cellStyle name="Normal 37 13" xfId="1295" xr:uid="{00000000-0005-0000-0000-00000F050000}"/>
    <cellStyle name="Normal 37 14" xfId="1296" xr:uid="{00000000-0005-0000-0000-000010050000}"/>
    <cellStyle name="Normal 37 15" xfId="1297" xr:uid="{00000000-0005-0000-0000-000011050000}"/>
    <cellStyle name="Normal 37 16" xfId="1298" xr:uid="{00000000-0005-0000-0000-000012050000}"/>
    <cellStyle name="Normal 37 2" xfId="1299" xr:uid="{00000000-0005-0000-0000-000013050000}"/>
    <cellStyle name="Normal 37 2 2" xfId="1300" xr:uid="{00000000-0005-0000-0000-000014050000}"/>
    <cellStyle name="Normal 37 2 2 2" xfId="1301" xr:uid="{00000000-0005-0000-0000-000015050000}"/>
    <cellStyle name="Normal 37 3" xfId="1302" xr:uid="{00000000-0005-0000-0000-000016050000}"/>
    <cellStyle name="Normal 37 3 2" xfId="1303" xr:uid="{00000000-0005-0000-0000-000017050000}"/>
    <cellStyle name="Normal 37 4" xfId="1304" xr:uid="{00000000-0005-0000-0000-000018050000}"/>
    <cellStyle name="Normal 37 5" xfId="1305" xr:uid="{00000000-0005-0000-0000-000019050000}"/>
    <cellStyle name="Normal 37 6" xfId="1306" xr:uid="{00000000-0005-0000-0000-00001A050000}"/>
    <cellStyle name="Normal 37 7" xfId="1307" xr:uid="{00000000-0005-0000-0000-00001B050000}"/>
    <cellStyle name="Normal 37 8" xfId="1308" xr:uid="{00000000-0005-0000-0000-00001C050000}"/>
    <cellStyle name="Normal 37 9" xfId="1309" xr:uid="{00000000-0005-0000-0000-00001D050000}"/>
    <cellStyle name="Normal 38 10" xfId="1310" xr:uid="{00000000-0005-0000-0000-00001E050000}"/>
    <cellStyle name="Normal 38 11" xfId="1311" xr:uid="{00000000-0005-0000-0000-00001F050000}"/>
    <cellStyle name="Normal 38 12" xfId="1312" xr:uid="{00000000-0005-0000-0000-000020050000}"/>
    <cellStyle name="Normal 38 13" xfId="1313" xr:uid="{00000000-0005-0000-0000-000021050000}"/>
    <cellStyle name="Normal 38 14" xfId="1314" xr:uid="{00000000-0005-0000-0000-000022050000}"/>
    <cellStyle name="Normal 38 15" xfId="1315" xr:uid="{00000000-0005-0000-0000-000023050000}"/>
    <cellStyle name="Normal 38 16" xfId="1316" xr:uid="{00000000-0005-0000-0000-000024050000}"/>
    <cellStyle name="Normal 38 2" xfId="1317" xr:uid="{00000000-0005-0000-0000-000025050000}"/>
    <cellStyle name="Normal 38 2 2" xfId="1318" xr:uid="{00000000-0005-0000-0000-000026050000}"/>
    <cellStyle name="Normal 38 2 2 2" xfId="1319" xr:uid="{00000000-0005-0000-0000-000027050000}"/>
    <cellStyle name="Normal 38 3" xfId="1320" xr:uid="{00000000-0005-0000-0000-000028050000}"/>
    <cellStyle name="Normal 38 3 2" xfId="1321" xr:uid="{00000000-0005-0000-0000-000029050000}"/>
    <cellStyle name="Normal 38 4" xfId="1322" xr:uid="{00000000-0005-0000-0000-00002A050000}"/>
    <cellStyle name="Normal 38 5" xfId="1323" xr:uid="{00000000-0005-0000-0000-00002B050000}"/>
    <cellStyle name="Normal 38 6" xfId="1324" xr:uid="{00000000-0005-0000-0000-00002C050000}"/>
    <cellStyle name="Normal 38 7" xfId="1325" xr:uid="{00000000-0005-0000-0000-00002D050000}"/>
    <cellStyle name="Normal 38 8" xfId="1326" xr:uid="{00000000-0005-0000-0000-00002E050000}"/>
    <cellStyle name="Normal 38 9" xfId="1327" xr:uid="{00000000-0005-0000-0000-00002F050000}"/>
    <cellStyle name="Normal 4 10" xfId="1328" xr:uid="{00000000-0005-0000-0000-000030050000}"/>
    <cellStyle name="Normal 4 10 2" xfId="1329" xr:uid="{00000000-0005-0000-0000-000031050000}"/>
    <cellStyle name="Normal 4 10 2 2" xfId="1330" xr:uid="{00000000-0005-0000-0000-000032050000}"/>
    <cellStyle name="Normal 4 11" xfId="1331" xr:uid="{00000000-0005-0000-0000-000033050000}"/>
    <cellStyle name="Normal 4 11 2" xfId="1332" xr:uid="{00000000-0005-0000-0000-000034050000}"/>
    <cellStyle name="Normal 4 11 2 2" xfId="1333" xr:uid="{00000000-0005-0000-0000-000035050000}"/>
    <cellStyle name="Normal 4 12" xfId="1334" xr:uid="{00000000-0005-0000-0000-000036050000}"/>
    <cellStyle name="Normal 4 12 2" xfId="1335" xr:uid="{00000000-0005-0000-0000-000037050000}"/>
    <cellStyle name="Normal 4 12 2 2" xfId="1336" xr:uid="{00000000-0005-0000-0000-000038050000}"/>
    <cellStyle name="Normal 4 13" xfId="1337" xr:uid="{00000000-0005-0000-0000-000039050000}"/>
    <cellStyle name="Normal 4 13 2" xfId="1338" xr:uid="{00000000-0005-0000-0000-00003A050000}"/>
    <cellStyle name="Normal 4 13 2 2" xfId="1339" xr:uid="{00000000-0005-0000-0000-00003B050000}"/>
    <cellStyle name="Normal 4 14" xfId="1340" xr:uid="{00000000-0005-0000-0000-00003C050000}"/>
    <cellStyle name="Normal 4 14 2" xfId="1341" xr:uid="{00000000-0005-0000-0000-00003D050000}"/>
    <cellStyle name="Normal 4 14 2 2" xfId="1342" xr:uid="{00000000-0005-0000-0000-00003E050000}"/>
    <cellStyle name="Normal 4 15" xfId="1343" xr:uid="{00000000-0005-0000-0000-00003F050000}"/>
    <cellStyle name="Normal 4 15 2" xfId="1344" xr:uid="{00000000-0005-0000-0000-000040050000}"/>
    <cellStyle name="Normal 4 15 2 2" xfId="1345" xr:uid="{00000000-0005-0000-0000-000041050000}"/>
    <cellStyle name="Normal 4 16" xfId="1346" xr:uid="{00000000-0005-0000-0000-000042050000}"/>
    <cellStyle name="Normal 4 16 2" xfId="1347" xr:uid="{00000000-0005-0000-0000-000043050000}"/>
    <cellStyle name="Normal 4 16 2 2" xfId="1348" xr:uid="{00000000-0005-0000-0000-000044050000}"/>
    <cellStyle name="Normal 4 17" xfId="1349" xr:uid="{00000000-0005-0000-0000-000045050000}"/>
    <cellStyle name="Normal 4 17 2" xfId="1350" xr:uid="{00000000-0005-0000-0000-000046050000}"/>
    <cellStyle name="Normal 4 17 2 2" xfId="1351" xr:uid="{00000000-0005-0000-0000-000047050000}"/>
    <cellStyle name="Normal 4 18" xfId="1352" xr:uid="{00000000-0005-0000-0000-000048050000}"/>
    <cellStyle name="Normal 4 18 2" xfId="1353" xr:uid="{00000000-0005-0000-0000-000049050000}"/>
    <cellStyle name="Normal 4 18 2 2" xfId="1354" xr:uid="{00000000-0005-0000-0000-00004A050000}"/>
    <cellStyle name="Normal 4 19" xfId="1355" xr:uid="{00000000-0005-0000-0000-00004B050000}"/>
    <cellStyle name="Normal 4 19 2" xfId="1356" xr:uid="{00000000-0005-0000-0000-00004C050000}"/>
    <cellStyle name="Normal 4 19 2 2" xfId="1357" xr:uid="{00000000-0005-0000-0000-00004D050000}"/>
    <cellStyle name="Normal 4 2" xfId="1358" xr:uid="{00000000-0005-0000-0000-00004E050000}"/>
    <cellStyle name="Normal 4 2 2" xfId="1359" xr:uid="{00000000-0005-0000-0000-00004F050000}"/>
    <cellStyle name="Normal 4 2 2 2" xfId="1360" xr:uid="{00000000-0005-0000-0000-000050050000}"/>
    <cellStyle name="Normal 4 20" xfId="1361" xr:uid="{00000000-0005-0000-0000-000051050000}"/>
    <cellStyle name="Normal 4 20 2" xfId="1362" xr:uid="{00000000-0005-0000-0000-000052050000}"/>
    <cellStyle name="Normal 4 20 2 2" xfId="1363" xr:uid="{00000000-0005-0000-0000-000053050000}"/>
    <cellStyle name="Normal 4 21" xfId="1364" xr:uid="{00000000-0005-0000-0000-000054050000}"/>
    <cellStyle name="Normal 4 21 2" xfId="1365" xr:uid="{00000000-0005-0000-0000-000055050000}"/>
    <cellStyle name="Normal 4 21 2 2" xfId="1366" xr:uid="{00000000-0005-0000-0000-000056050000}"/>
    <cellStyle name="Normal 4 22" xfId="1367" xr:uid="{00000000-0005-0000-0000-000057050000}"/>
    <cellStyle name="Normal 4 22 2" xfId="1368" xr:uid="{00000000-0005-0000-0000-000058050000}"/>
    <cellStyle name="Normal 4 22 2 2" xfId="1369" xr:uid="{00000000-0005-0000-0000-000059050000}"/>
    <cellStyle name="Normal 4 23" xfId="1370" xr:uid="{00000000-0005-0000-0000-00005A050000}"/>
    <cellStyle name="Normal 4 23 2" xfId="1371" xr:uid="{00000000-0005-0000-0000-00005B050000}"/>
    <cellStyle name="Normal 4 23 2 2" xfId="1372" xr:uid="{00000000-0005-0000-0000-00005C050000}"/>
    <cellStyle name="Normal 4 24" xfId="1373" xr:uid="{00000000-0005-0000-0000-00005D050000}"/>
    <cellStyle name="Normal 4 24 2" xfId="1374" xr:uid="{00000000-0005-0000-0000-00005E050000}"/>
    <cellStyle name="Normal 4 24 2 2" xfId="1375" xr:uid="{00000000-0005-0000-0000-00005F050000}"/>
    <cellStyle name="Normal 4 25" xfId="1376" xr:uid="{00000000-0005-0000-0000-000060050000}"/>
    <cellStyle name="Normal 4 25 2" xfId="1377" xr:uid="{00000000-0005-0000-0000-000061050000}"/>
    <cellStyle name="Normal 4 25 2 2" xfId="1378" xr:uid="{00000000-0005-0000-0000-000062050000}"/>
    <cellStyle name="Normal 4 26" xfId="1379" xr:uid="{00000000-0005-0000-0000-000063050000}"/>
    <cellStyle name="Normal 4 26 2" xfId="1380" xr:uid="{00000000-0005-0000-0000-000064050000}"/>
    <cellStyle name="Normal 4 26 2 2" xfId="1381" xr:uid="{00000000-0005-0000-0000-000065050000}"/>
    <cellStyle name="Normal 4 27" xfId="1382" xr:uid="{00000000-0005-0000-0000-000066050000}"/>
    <cellStyle name="Normal 4 27 2" xfId="1383" xr:uid="{00000000-0005-0000-0000-000067050000}"/>
    <cellStyle name="Normal 4 27 2 2" xfId="1384" xr:uid="{00000000-0005-0000-0000-000068050000}"/>
    <cellStyle name="Normal 4 28" xfId="1385" xr:uid="{00000000-0005-0000-0000-000069050000}"/>
    <cellStyle name="Normal 4 28 2" xfId="1386" xr:uid="{00000000-0005-0000-0000-00006A050000}"/>
    <cellStyle name="Normal 4 28 2 2" xfId="1387" xr:uid="{00000000-0005-0000-0000-00006B050000}"/>
    <cellStyle name="Normal 4 29" xfId="1388" xr:uid="{00000000-0005-0000-0000-00006C050000}"/>
    <cellStyle name="Normal 4 29 2" xfId="1389" xr:uid="{00000000-0005-0000-0000-00006D050000}"/>
    <cellStyle name="Normal 4 29 2 2" xfId="1390" xr:uid="{00000000-0005-0000-0000-00006E050000}"/>
    <cellStyle name="Normal 4 3" xfId="1391" xr:uid="{00000000-0005-0000-0000-00006F050000}"/>
    <cellStyle name="Normal 4 3 2" xfId="1392" xr:uid="{00000000-0005-0000-0000-000070050000}"/>
    <cellStyle name="Normal 4 3 2 2" xfId="1393" xr:uid="{00000000-0005-0000-0000-000071050000}"/>
    <cellStyle name="Normal 4 30" xfId="1394" xr:uid="{00000000-0005-0000-0000-000072050000}"/>
    <cellStyle name="Normal 4 30 2" xfId="1395" xr:uid="{00000000-0005-0000-0000-000073050000}"/>
    <cellStyle name="Normal 4 30 2 2" xfId="1396" xr:uid="{00000000-0005-0000-0000-000074050000}"/>
    <cellStyle name="Normal 4 31" xfId="1397" xr:uid="{00000000-0005-0000-0000-000075050000}"/>
    <cellStyle name="Normal 4 31 2" xfId="1398" xr:uid="{00000000-0005-0000-0000-000076050000}"/>
    <cellStyle name="Normal 4 31 2 2" xfId="1399" xr:uid="{00000000-0005-0000-0000-000077050000}"/>
    <cellStyle name="Normal 4 32" xfId="1400" xr:uid="{00000000-0005-0000-0000-000078050000}"/>
    <cellStyle name="Normal 4 32 2" xfId="1401" xr:uid="{00000000-0005-0000-0000-000079050000}"/>
    <cellStyle name="Normal 4 32 2 2" xfId="1402" xr:uid="{00000000-0005-0000-0000-00007A050000}"/>
    <cellStyle name="Normal 4 33" xfId="1403" xr:uid="{00000000-0005-0000-0000-00007B050000}"/>
    <cellStyle name="Normal 4 33 2" xfId="1404" xr:uid="{00000000-0005-0000-0000-00007C050000}"/>
    <cellStyle name="Normal 4 33 2 2" xfId="1405" xr:uid="{00000000-0005-0000-0000-00007D050000}"/>
    <cellStyle name="Normal 4 34" xfId="1406" xr:uid="{00000000-0005-0000-0000-00007E050000}"/>
    <cellStyle name="Normal 4 34 2" xfId="1407" xr:uid="{00000000-0005-0000-0000-00007F050000}"/>
    <cellStyle name="Normal 4 34 2 2" xfId="1408" xr:uid="{00000000-0005-0000-0000-000080050000}"/>
    <cellStyle name="Normal 4 35" xfId="1409" xr:uid="{00000000-0005-0000-0000-000081050000}"/>
    <cellStyle name="Normal 4 35 2" xfId="1410" xr:uid="{00000000-0005-0000-0000-000082050000}"/>
    <cellStyle name="Normal 4 35 2 2" xfId="1411" xr:uid="{00000000-0005-0000-0000-000083050000}"/>
    <cellStyle name="Normal 4 36" xfId="1412" xr:uid="{00000000-0005-0000-0000-000084050000}"/>
    <cellStyle name="Normal 4 36 2" xfId="1413" xr:uid="{00000000-0005-0000-0000-000085050000}"/>
    <cellStyle name="Normal 4 36 2 2" xfId="1414" xr:uid="{00000000-0005-0000-0000-000086050000}"/>
    <cellStyle name="Normal 4 37" xfId="1415" xr:uid="{00000000-0005-0000-0000-000087050000}"/>
    <cellStyle name="Normal 4 37 2" xfId="1416" xr:uid="{00000000-0005-0000-0000-000088050000}"/>
    <cellStyle name="Normal 4 37 2 2" xfId="1417" xr:uid="{00000000-0005-0000-0000-000089050000}"/>
    <cellStyle name="Normal 4 38" xfId="1418" xr:uid="{00000000-0005-0000-0000-00008A050000}"/>
    <cellStyle name="Normal 4 38 2" xfId="1419" xr:uid="{00000000-0005-0000-0000-00008B050000}"/>
    <cellStyle name="Normal 4 38 2 2" xfId="1420" xr:uid="{00000000-0005-0000-0000-00008C050000}"/>
    <cellStyle name="Normal 4 39" xfId="1421" xr:uid="{00000000-0005-0000-0000-00008D050000}"/>
    <cellStyle name="Normal 4 39 2" xfId="1422" xr:uid="{00000000-0005-0000-0000-00008E050000}"/>
    <cellStyle name="Normal 4 39 2 2" xfId="1423" xr:uid="{00000000-0005-0000-0000-00008F050000}"/>
    <cellStyle name="Normal 4 4" xfId="1424" xr:uid="{00000000-0005-0000-0000-000090050000}"/>
    <cellStyle name="Normal 4 4 2" xfId="1425" xr:uid="{00000000-0005-0000-0000-000091050000}"/>
    <cellStyle name="Normal 4 4 2 2" xfId="1426" xr:uid="{00000000-0005-0000-0000-000092050000}"/>
    <cellStyle name="Normal 4 40" xfId="1427" xr:uid="{00000000-0005-0000-0000-000093050000}"/>
    <cellStyle name="Normal 4 40 2" xfId="1428" xr:uid="{00000000-0005-0000-0000-000094050000}"/>
    <cellStyle name="Normal 4 40 2 2" xfId="1429" xr:uid="{00000000-0005-0000-0000-000095050000}"/>
    <cellStyle name="Normal 4 41" xfId="1430" xr:uid="{00000000-0005-0000-0000-000096050000}"/>
    <cellStyle name="Normal 4 41 2" xfId="1431" xr:uid="{00000000-0005-0000-0000-000097050000}"/>
    <cellStyle name="Normal 4 41 2 2" xfId="1432" xr:uid="{00000000-0005-0000-0000-000098050000}"/>
    <cellStyle name="Normal 4 42" xfId="1433" xr:uid="{00000000-0005-0000-0000-000099050000}"/>
    <cellStyle name="Normal 4 42 2" xfId="1434" xr:uid="{00000000-0005-0000-0000-00009A050000}"/>
    <cellStyle name="Normal 4 42 2 2" xfId="1435" xr:uid="{00000000-0005-0000-0000-00009B050000}"/>
    <cellStyle name="Normal 4 43" xfId="1436" xr:uid="{00000000-0005-0000-0000-00009C050000}"/>
    <cellStyle name="Normal 4 43 2" xfId="1437" xr:uid="{00000000-0005-0000-0000-00009D050000}"/>
    <cellStyle name="Normal 4 43 2 2" xfId="1438" xr:uid="{00000000-0005-0000-0000-00009E050000}"/>
    <cellStyle name="Normal 4 44" xfId="1439" xr:uid="{00000000-0005-0000-0000-00009F050000}"/>
    <cellStyle name="Normal 4 44 2" xfId="1440" xr:uid="{00000000-0005-0000-0000-0000A0050000}"/>
    <cellStyle name="Normal 4 44 2 2" xfId="1441" xr:uid="{00000000-0005-0000-0000-0000A1050000}"/>
    <cellStyle name="Normal 4 45" xfId="1442" xr:uid="{00000000-0005-0000-0000-0000A2050000}"/>
    <cellStyle name="Normal 4 45 2" xfId="1443" xr:uid="{00000000-0005-0000-0000-0000A3050000}"/>
    <cellStyle name="Normal 4 45 2 2" xfId="1444" xr:uid="{00000000-0005-0000-0000-0000A4050000}"/>
    <cellStyle name="Normal 4 46" xfId="1445" xr:uid="{00000000-0005-0000-0000-0000A5050000}"/>
    <cellStyle name="Normal 4 46 2" xfId="1446" xr:uid="{00000000-0005-0000-0000-0000A6050000}"/>
    <cellStyle name="Normal 4 46 2 2" xfId="1447" xr:uid="{00000000-0005-0000-0000-0000A7050000}"/>
    <cellStyle name="Normal 4 47" xfId="1448" xr:uid="{00000000-0005-0000-0000-0000A8050000}"/>
    <cellStyle name="Normal 4 47 2" xfId="1449" xr:uid="{00000000-0005-0000-0000-0000A9050000}"/>
    <cellStyle name="Normal 4 47 2 2" xfId="1450" xr:uid="{00000000-0005-0000-0000-0000AA050000}"/>
    <cellStyle name="Normal 4 48" xfId="1451" xr:uid="{00000000-0005-0000-0000-0000AB050000}"/>
    <cellStyle name="Normal 4 48 2" xfId="1452" xr:uid="{00000000-0005-0000-0000-0000AC050000}"/>
    <cellStyle name="Normal 4 48 2 2" xfId="1453" xr:uid="{00000000-0005-0000-0000-0000AD050000}"/>
    <cellStyle name="Normal 4 49" xfId="1454" xr:uid="{00000000-0005-0000-0000-0000AE050000}"/>
    <cellStyle name="Normal 4 49 2" xfId="1455" xr:uid="{00000000-0005-0000-0000-0000AF050000}"/>
    <cellStyle name="Normal 4 49 2 2" xfId="1456" xr:uid="{00000000-0005-0000-0000-0000B0050000}"/>
    <cellStyle name="Normal 4 5" xfId="1457" xr:uid="{00000000-0005-0000-0000-0000B1050000}"/>
    <cellStyle name="Normal 4 5 2" xfId="1458" xr:uid="{00000000-0005-0000-0000-0000B2050000}"/>
    <cellStyle name="Normal 4 5 2 2" xfId="1459" xr:uid="{00000000-0005-0000-0000-0000B3050000}"/>
    <cellStyle name="Normal 4 50" xfId="1460" xr:uid="{00000000-0005-0000-0000-0000B4050000}"/>
    <cellStyle name="Normal 4 50 2" xfId="1461" xr:uid="{00000000-0005-0000-0000-0000B5050000}"/>
    <cellStyle name="Normal 4 50 2 2" xfId="1462" xr:uid="{00000000-0005-0000-0000-0000B6050000}"/>
    <cellStyle name="Normal 4 51" xfId="1463" xr:uid="{00000000-0005-0000-0000-0000B7050000}"/>
    <cellStyle name="Normal 4 51 2" xfId="1464" xr:uid="{00000000-0005-0000-0000-0000B8050000}"/>
    <cellStyle name="Normal 4 51 2 2" xfId="1465" xr:uid="{00000000-0005-0000-0000-0000B9050000}"/>
    <cellStyle name="Normal 4 52" xfId="1466" xr:uid="{00000000-0005-0000-0000-0000BA050000}"/>
    <cellStyle name="Normal 4 52 2" xfId="1467" xr:uid="{00000000-0005-0000-0000-0000BB050000}"/>
    <cellStyle name="Normal 4 52 2 2" xfId="1468" xr:uid="{00000000-0005-0000-0000-0000BC050000}"/>
    <cellStyle name="Normal 4 53" xfId="1469" xr:uid="{00000000-0005-0000-0000-0000BD050000}"/>
    <cellStyle name="Normal 4 53 2" xfId="1470" xr:uid="{00000000-0005-0000-0000-0000BE050000}"/>
    <cellStyle name="Normal 4 53 2 2" xfId="1471" xr:uid="{00000000-0005-0000-0000-0000BF050000}"/>
    <cellStyle name="Normal 4 54" xfId="1472" xr:uid="{00000000-0005-0000-0000-0000C0050000}"/>
    <cellStyle name="Normal 4 54 2" xfId="1473" xr:uid="{00000000-0005-0000-0000-0000C1050000}"/>
    <cellStyle name="Normal 4 54 2 2" xfId="1474" xr:uid="{00000000-0005-0000-0000-0000C2050000}"/>
    <cellStyle name="Normal 4 55" xfId="1475" xr:uid="{00000000-0005-0000-0000-0000C3050000}"/>
    <cellStyle name="Normal 4 55 2" xfId="1476" xr:uid="{00000000-0005-0000-0000-0000C4050000}"/>
    <cellStyle name="Normal 4 55 2 2" xfId="1477" xr:uid="{00000000-0005-0000-0000-0000C5050000}"/>
    <cellStyle name="Normal 4 56" xfId="1478" xr:uid="{00000000-0005-0000-0000-0000C6050000}"/>
    <cellStyle name="Normal 4 56 2" xfId="1479" xr:uid="{00000000-0005-0000-0000-0000C7050000}"/>
    <cellStyle name="Normal 4 56 2 2" xfId="1480" xr:uid="{00000000-0005-0000-0000-0000C8050000}"/>
    <cellStyle name="Normal 4 57" xfId="1481" xr:uid="{00000000-0005-0000-0000-0000C9050000}"/>
    <cellStyle name="Normal 4 57 2" xfId="1482" xr:uid="{00000000-0005-0000-0000-0000CA050000}"/>
    <cellStyle name="Normal 4 58" xfId="1483" xr:uid="{00000000-0005-0000-0000-0000CB050000}"/>
    <cellStyle name="Normal 4 59" xfId="1484" xr:uid="{00000000-0005-0000-0000-0000CC050000}"/>
    <cellStyle name="Normal 4 6" xfId="1485" xr:uid="{00000000-0005-0000-0000-0000CD050000}"/>
    <cellStyle name="Normal 4 6 2" xfId="1486" xr:uid="{00000000-0005-0000-0000-0000CE050000}"/>
    <cellStyle name="Normal 4 6 2 2" xfId="1487" xr:uid="{00000000-0005-0000-0000-0000CF050000}"/>
    <cellStyle name="Normal 4 60" xfId="1488" xr:uid="{00000000-0005-0000-0000-0000D0050000}"/>
    <cellStyle name="Normal 4 61" xfId="1489" xr:uid="{00000000-0005-0000-0000-0000D1050000}"/>
    <cellStyle name="Normal 4 62" xfId="1490" xr:uid="{00000000-0005-0000-0000-0000D2050000}"/>
    <cellStyle name="Normal 4 63" xfId="1491" xr:uid="{00000000-0005-0000-0000-0000D3050000}"/>
    <cellStyle name="Normal 4 64" xfId="1492" xr:uid="{00000000-0005-0000-0000-0000D4050000}"/>
    <cellStyle name="Normal 4 65" xfId="1493" xr:uid="{00000000-0005-0000-0000-0000D5050000}"/>
    <cellStyle name="Normal 4 66" xfId="1494" xr:uid="{00000000-0005-0000-0000-0000D6050000}"/>
    <cellStyle name="Normal 4 67" xfId="1495" xr:uid="{00000000-0005-0000-0000-0000D7050000}"/>
    <cellStyle name="Normal 4 7" xfId="1496" xr:uid="{00000000-0005-0000-0000-0000D8050000}"/>
    <cellStyle name="Normal 4 7 2" xfId="1497" xr:uid="{00000000-0005-0000-0000-0000D9050000}"/>
    <cellStyle name="Normal 4 7 2 2" xfId="1498" xr:uid="{00000000-0005-0000-0000-0000DA050000}"/>
    <cellStyle name="Normal 4 8" xfId="1499" xr:uid="{00000000-0005-0000-0000-0000DB050000}"/>
    <cellStyle name="Normal 4 8 2" xfId="1500" xr:uid="{00000000-0005-0000-0000-0000DC050000}"/>
    <cellStyle name="Normal 4 8 2 2" xfId="1501" xr:uid="{00000000-0005-0000-0000-0000DD050000}"/>
    <cellStyle name="Normal 4 9" xfId="1502" xr:uid="{00000000-0005-0000-0000-0000DE050000}"/>
    <cellStyle name="Normal 4 9 2" xfId="1503" xr:uid="{00000000-0005-0000-0000-0000DF050000}"/>
    <cellStyle name="Normal 4 9 2 2" xfId="1504" xr:uid="{00000000-0005-0000-0000-0000E0050000}"/>
    <cellStyle name="Normal 40" xfId="1505" xr:uid="{00000000-0005-0000-0000-0000E1050000}"/>
    <cellStyle name="Normal 40 2" xfId="1506" xr:uid="{00000000-0005-0000-0000-0000E2050000}"/>
    <cellStyle name="Normal 40 2 2" xfId="1507" xr:uid="{00000000-0005-0000-0000-0000E3050000}"/>
    <cellStyle name="Normal 40 2 2 2" xfId="1508" xr:uid="{00000000-0005-0000-0000-0000E4050000}"/>
    <cellStyle name="Normal 40 3" xfId="1509" xr:uid="{00000000-0005-0000-0000-0000E5050000}"/>
    <cellStyle name="Normal 40 3 2" xfId="1510" xr:uid="{00000000-0005-0000-0000-0000E6050000}"/>
    <cellStyle name="Normal 41" xfId="1511" xr:uid="{00000000-0005-0000-0000-0000E7050000}"/>
    <cellStyle name="Normal 42" xfId="1512" xr:uid="{00000000-0005-0000-0000-0000E8050000}"/>
    <cellStyle name="Normal 43" xfId="1513" xr:uid="{00000000-0005-0000-0000-0000E9050000}"/>
    <cellStyle name="Normal 44" xfId="1514" xr:uid="{00000000-0005-0000-0000-0000EA050000}"/>
    <cellStyle name="Normal 46" xfId="1515" xr:uid="{00000000-0005-0000-0000-0000EB050000}"/>
    <cellStyle name="Normal 46 2" xfId="1516" xr:uid="{00000000-0005-0000-0000-0000EC050000}"/>
    <cellStyle name="Normal 46 2 2" xfId="1517" xr:uid="{00000000-0005-0000-0000-0000ED050000}"/>
    <cellStyle name="Normal 46 2 2 2" xfId="1518" xr:uid="{00000000-0005-0000-0000-0000EE050000}"/>
    <cellStyle name="Normal 46 3" xfId="1519" xr:uid="{00000000-0005-0000-0000-0000EF050000}"/>
    <cellStyle name="Normal 46 3 2" xfId="1520" xr:uid="{00000000-0005-0000-0000-0000F0050000}"/>
    <cellStyle name="Normal 48" xfId="1521" xr:uid="{00000000-0005-0000-0000-0000F1050000}"/>
    <cellStyle name="Normal 49" xfId="1522" xr:uid="{00000000-0005-0000-0000-0000F2050000}"/>
    <cellStyle name="Normal 49 2" xfId="1523" xr:uid="{00000000-0005-0000-0000-0000F3050000}"/>
    <cellStyle name="Normal 49 2 2" xfId="1524" xr:uid="{00000000-0005-0000-0000-0000F4050000}"/>
    <cellStyle name="Normal 5" xfId="1525" xr:uid="{00000000-0005-0000-0000-0000F5050000}"/>
    <cellStyle name="Normal 5 2" xfId="1526" xr:uid="{00000000-0005-0000-0000-0000F6050000}"/>
    <cellStyle name="Normal 5 2 2" xfId="1527" xr:uid="{00000000-0005-0000-0000-0000F7050000}"/>
    <cellStyle name="Normal 5 2 2 2" xfId="1528" xr:uid="{00000000-0005-0000-0000-0000F8050000}"/>
    <cellStyle name="Normal 5 3" xfId="1529" xr:uid="{00000000-0005-0000-0000-0000F9050000}"/>
    <cellStyle name="Normal 5 3 2" xfId="1530" xr:uid="{00000000-0005-0000-0000-0000FA050000}"/>
    <cellStyle name="Normal 5 3 2 2" xfId="1531" xr:uid="{00000000-0005-0000-0000-0000FB050000}"/>
    <cellStyle name="Normal 5 4" xfId="1532" xr:uid="{00000000-0005-0000-0000-0000FC050000}"/>
    <cellStyle name="Normal 5 4 2" xfId="1533" xr:uid="{00000000-0005-0000-0000-0000FD050000}"/>
    <cellStyle name="Normal 5 4 2 2" xfId="1534" xr:uid="{00000000-0005-0000-0000-0000FE050000}"/>
    <cellStyle name="Normal 5 5" xfId="1535" xr:uid="{00000000-0005-0000-0000-0000FF050000}"/>
    <cellStyle name="Normal 5 5 2" xfId="1536" xr:uid="{00000000-0005-0000-0000-000000060000}"/>
    <cellStyle name="Normal 5 5 2 2" xfId="1537" xr:uid="{00000000-0005-0000-0000-000001060000}"/>
    <cellStyle name="Normal 5 6" xfId="1538" xr:uid="{00000000-0005-0000-0000-000002060000}"/>
    <cellStyle name="Normal 5 6 2" xfId="1539" xr:uid="{00000000-0005-0000-0000-000003060000}"/>
    <cellStyle name="Normal 50 2" xfId="1540" xr:uid="{00000000-0005-0000-0000-000004060000}"/>
    <cellStyle name="Normal 50 2 2" xfId="1541" xr:uid="{00000000-0005-0000-0000-000005060000}"/>
    <cellStyle name="Normal 50 3" xfId="1542" xr:uid="{00000000-0005-0000-0000-000006060000}"/>
    <cellStyle name="Normal 51 2" xfId="1543" xr:uid="{00000000-0005-0000-0000-000007060000}"/>
    <cellStyle name="Normal 51 2 2" xfId="1544" xr:uid="{00000000-0005-0000-0000-000008060000}"/>
    <cellStyle name="Normal 51 3" xfId="1545" xr:uid="{00000000-0005-0000-0000-000009060000}"/>
    <cellStyle name="Normal 52 2" xfId="1546" xr:uid="{00000000-0005-0000-0000-00000A060000}"/>
    <cellStyle name="Normal 52 2 2" xfId="1547" xr:uid="{00000000-0005-0000-0000-00000B060000}"/>
    <cellStyle name="Normal 52 3" xfId="1548" xr:uid="{00000000-0005-0000-0000-00000C060000}"/>
    <cellStyle name="Normal 53 2" xfId="1549" xr:uid="{00000000-0005-0000-0000-00000D060000}"/>
    <cellStyle name="Normal 53 2 2" xfId="1550" xr:uid="{00000000-0005-0000-0000-00000E060000}"/>
    <cellStyle name="Normal 53 3" xfId="1551" xr:uid="{00000000-0005-0000-0000-00000F060000}"/>
    <cellStyle name="Normal 54 2" xfId="1552" xr:uid="{00000000-0005-0000-0000-000010060000}"/>
    <cellStyle name="Normal 54 2 2" xfId="1553" xr:uid="{00000000-0005-0000-0000-000011060000}"/>
    <cellStyle name="Normal 54 3" xfId="1554" xr:uid="{00000000-0005-0000-0000-000012060000}"/>
    <cellStyle name="Normal 55 2" xfId="1555" xr:uid="{00000000-0005-0000-0000-000013060000}"/>
    <cellStyle name="Normal 55 2 2" xfId="1556" xr:uid="{00000000-0005-0000-0000-000014060000}"/>
    <cellStyle name="Normal 55 3" xfId="1557" xr:uid="{00000000-0005-0000-0000-000015060000}"/>
    <cellStyle name="Normal 56 2" xfId="1558" xr:uid="{00000000-0005-0000-0000-000016060000}"/>
    <cellStyle name="Normal 56 2 2" xfId="1559" xr:uid="{00000000-0005-0000-0000-000017060000}"/>
    <cellStyle name="Normal 56 3" xfId="1560" xr:uid="{00000000-0005-0000-0000-000018060000}"/>
    <cellStyle name="Normal 57 2" xfId="1561" xr:uid="{00000000-0005-0000-0000-000019060000}"/>
    <cellStyle name="Normal 58 2" xfId="1562" xr:uid="{00000000-0005-0000-0000-00001A060000}"/>
    <cellStyle name="Normal 59 2" xfId="1563" xr:uid="{00000000-0005-0000-0000-00001B060000}"/>
    <cellStyle name="Normal 6" xfId="1564" xr:uid="{00000000-0005-0000-0000-00001C060000}"/>
    <cellStyle name="Normal 6 2" xfId="1565" xr:uid="{00000000-0005-0000-0000-00001D060000}"/>
    <cellStyle name="Normal 6 2 2" xfId="1566" xr:uid="{00000000-0005-0000-0000-00001E060000}"/>
    <cellStyle name="Normal 6 2 2 2" xfId="1567" xr:uid="{00000000-0005-0000-0000-00001F060000}"/>
    <cellStyle name="Normal 6 3" xfId="1568" xr:uid="{00000000-0005-0000-0000-000020060000}"/>
    <cellStyle name="Normal 6 3 2" xfId="1569" xr:uid="{00000000-0005-0000-0000-000021060000}"/>
    <cellStyle name="Normal 6 3 2 2" xfId="1570" xr:uid="{00000000-0005-0000-0000-000022060000}"/>
    <cellStyle name="Normal 6 4" xfId="1571" xr:uid="{00000000-0005-0000-0000-000023060000}"/>
    <cellStyle name="Normal 6 4 2" xfId="1572" xr:uid="{00000000-0005-0000-0000-000024060000}"/>
    <cellStyle name="Normal 6 4 2 2" xfId="1573" xr:uid="{00000000-0005-0000-0000-000025060000}"/>
    <cellStyle name="Normal 6 5" xfId="1574" xr:uid="{00000000-0005-0000-0000-000026060000}"/>
    <cellStyle name="Normal 6 5 2" xfId="1575" xr:uid="{00000000-0005-0000-0000-000027060000}"/>
    <cellStyle name="Normal 6 5 2 2" xfId="1576" xr:uid="{00000000-0005-0000-0000-000028060000}"/>
    <cellStyle name="Normal 6 6" xfId="1577" xr:uid="{00000000-0005-0000-0000-000029060000}"/>
    <cellStyle name="Normal 6 6 2" xfId="1578" xr:uid="{00000000-0005-0000-0000-00002A060000}"/>
    <cellStyle name="Normal 60 2" xfId="1579" xr:uid="{00000000-0005-0000-0000-00002B060000}"/>
    <cellStyle name="Normal 7 10" xfId="1580" xr:uid="{00000000-0005-0000-0000-00002C060000}"/>
    <cellStyle name="Normal 7 10 2" xfId="1581" xr:uid="{00000000-0005-0000-0000-00002D060000}"/>
    <cellStyle name="Normal 7 10 2 2" xfId="1582" xr:uid="{00000000-0005-0000-0000-00002E060000}"/>
    <cellStyle name="Normal 7 11" xfId="1583" xr:uid="{00000000-0005-0000-0000-00002F060000}"/>
    <cellStyle name="Normal 7 11 2" xfId="1584" xr:uid="{00000000-0005-0000-0000-000030060000}"/>
    <cellStyle name="Normal 7 11 2 2" xfId="1585" xr:uid="{00000000-0005-0000-0000-000031060000}"/>
    <cellStyle name="Normal 7 12" xfId="1586" xr:uid="{00000000-0005-0000-0000-000032060000}"/>
    <cellStyle name="Normal 7 12 2" xfId="1587" xr:uid="{00000000-0005-0000-0000-000033060000}"/>
    <cellStyle name="Normal 7 12 2 2" xfId="1588" xr:uid="{00000000-0005-0000-0000-000034060000}"/>
    <cellStyle name="Normal 7 13" xfId="1589" xr:uid="{00000000-0005-0000-0000-000035060000}"/>
    <cellStyle name="Normal 7 13 2" xfId="1590" xr:uid="{00000000-0005-0000-0000-000036060000}"/>
    <cellStyle name="Normal 7 13 2 2" xfId="1591" xr:uid="{00000000-0005-0000-0000-000037060000}"/>
    <cellStyle name="Normal 7 14" xfId="1592" xr:uid="{00000000-0005-0000-0000-000038060000}"/>
    <cellStyle name="Normal 7 14 2" xfId="1593" xr:uid="{00000000-0005-0000-0000-000039060000}"/>
    <cellStyle name="Normal 7 14 2 2" xfId="1594" xr:uid="{00000000-0005-0000-0000-00003A060000}"/>
    <cellStyle name="Normal 7 15" xfId="1595" xr:uid="{00000000-0005-0000-0000-00003B060000}"/>
    <cellStyle name="Normal 7 15 2" xfId="1596" xr:uid="{00000000-0005-0000-0000-00003C060000}"/>
    <cellStyle name="Normal 7 15 2 2" xfId="1597" xr:uid="{00000000-0005-0000-0000-00003D060000}"/>
    <cellStyle name="Normal 7 16" xfId="1598" xr:uid="{00000000-0005-0000-0000-00003E060000}"/>
    <cellStyle name="Normal 7 16 2" xfId="1599" xr:uid="{00000000-0005-0000-0000-00003F060000}"/>
    <cellStyle name="Normal 7 16 2 2" xfId="1600" xr:uid="{00000000-0005-0000-0000-000040060000}"/>
    <cellStyle name="Normal 7 17" xfId="1601" xr:uid="{00000000-0005-0000-0000-000041060000}"/>
    <cellStyle name="Normal 7 17 2" xfId="1602" xr:uid="{00000000-0005-0000-0000-000042060000}"/>
    <cellStyle name="Normal 7 17 2 2" xfId="1603" xr:uid="{00000000-0005-0000-0000-000043060000}"/>
    <cellStyle name="Normal 7 18" xfId="1604" xr:uid="{00000000-0005-0000-0000-000044060000}"/>
    <cellStyle name="Normal 7 18 2" xfId="1605" xr:uid="{00000000-0005-0000-0000-000045060000}"/>
    <cellStyle name="Normal 7 18 2 2" xfId="1606" xr:uid="{00000000-0005-0000-0000-000046060000}"/>
    <cellStyle name="Normal 7 19" xfId="1607" xr:uid="{00000000-0005-0000-0000-000047060000}"/>
    <cellStyle name="Normal 7 19 2" xfId="1608" xr:uid="{00000000-0005-0000-0000-000048060000}"/>
    <cellStyle name="Normal 7 19 2 2" xfId="1609" xr:uid="{00000000-0005-0000-0000-000049060000}"/>
    <cellStyle name="Normal 7 2" xfId="1610" xr:uid="{00000000-0005-0000-0000-00004A060000}"/>
    <cellStyle name="Normal 7 2 2" xfId="1611" xr:uid="{00000000-0005-0000-0000-00004B060000}"/>
    <cellStyle name="Normal 7 2 2 2" xfId="1612" xr:uid="{00000000-0005-0000-0000-00004C060000}"/>
    <cellStyle name="Normal 7 20" xfId="1613" xr:uid="{00000000-0005-0000-0000-00004D060000}"/>
    <cellStyle name="Normal 7 20 2" xfId="1614" xr:uid="{00000000-0005-0000-0000-00004E060000}"/>
    <cellStyle name="Normal 7 20 2 2" xfId="1615" xr:uid="{00000000-0005-0000-0000-00004F060000}"/>
    <cellStyle name="Normal 7 21" xfId="1616" xr:uid="{00000000-0005-0000-0000-000050060000}"/>
    <cellStyle name="Normal 7 21 2" xfId="1617" xr:uid="{00000000-0005-0000-0000-000051060000}"/>
    <cellStyle name="Normal 7 21 2 2" xfId="1618" xr:uid="{00000000-0005-0000-0000-000052060000}"/>
    <cellStyle name="Normal 7 22" xfId="1619" xr:uid="{00000000-0005-0000-0000-000053060000}"/>
    <cellStyle name="Normal 7 22 2" xfId="1620" xr:uid="{00000000-0005-0000-0000-000054060000}"/>
    <cellStyle name="Normal 7 22 2 2" xfId="1621" xr:uid="{00000000-0005-0000-0000-000055060000}"/>
    <cellStyle name="Normal 7 23" xfId="1622" xr:uid="{00000000-0005-0000-0000-000056060000}"/>
    <cellStyle name="Normal 7 23 2" xfId="1623" xr:uid="{00000000-0005-0000-0000-000057060000}"/>
    <cellStyle name="Normal 7 23 2 2" xfId="1624" xr:uid="{00000000-0005-0000-0000-000058060000}"/>
    <cellStyle name="Normal 7 24" xfId="1625" xr:uid="{00000000-0005-0000-0000-000059060000}"/>
    <cellStyle name="Normal 7 24 2" xfId="1626" xr:uid="{00000000-0005-0000-0000-00005A060000}"/>
    <cellStyle name="Normal 7 24 2 2" xfId="1627" xr:uid="{00000000-0005-0000-0000-00005B060000}"/>
    <cellStyle name="Normal 7 25" xfId="1628" xr:uid="{00000000-0005-0000-0000-00005C060000}"/>
    <cellStyle name="Normal 7 25 2" xfId="1629" xr:uid="{00000000-0005-0000-0000-00005D060000}"/>
    <cellStyle name="Normal 7 25 2 2" xfId="1630" xr:uid="{00000000-0005-0000-0000-00005E060000}"/>
    <cellStyle name="Normal 7 26" xfId="1631" xr:uid="{00000000-0005-0000-0000-00005F060000}"/>
    <cellStyle name="Normal 7 26 2" xfId="1632" xr:uid="{00000000-0005-0000-0000-000060060000}"/>
    <cellStyle name="Normal 7 26 2 2" xfId="1633" xr:uid="{00000000-0005-0000-0000-000061060000}"/>
    <cellStyle name="Normal 7 27" xfId="1634" xr:uid="{00000000-0005-0000-0000-000062060000}"/>
    <cellStyle name="Normal 7 27 2" xfId="1635" xr:uid="{00000000-0005-0000-0000-000063060000}"/>
    <cellStyle name="Normal 7 27 2 2" xfId="1636" xr:uid="{00000000-0005-0000-0000-000064060000}"/>
    <cellStyle name="Normal 7 28" xfId="1637" xr:uid="{00000000-0005-0000-0000-000065060000}"/>
    <cellStyle name="Normal 7 28 2" xfId="1638" xr:uid="{00000000-0005-0000-0000-000066060000}"/>
    <cellStyle name="Normal 7 28 2 2" xfId="1639" xr:uid="{00000000-0005-0000-0000-000067060000}"/>
    <cellStyle name="Normal 7 29" xfId="1640" xr:uid="{00000000-0005-0000-0000-000068060000}"/>
    <cellStyle name="Normal 7 29 2" xfId="1641" xr:uid="{00000000-0005-0000-0000-000069060000}"/>
    <cellStyle name="Normal 7 29 2 2" xfId="1642" xr:uid="{00000000-0005-0000-0000-00006A060000}"/>
    <cellStyle name="Normal 7 3" xfId="1643" xr:uid="{00000000-0005-0000-0000-00006B060000}"/>
    <cellStyle name="Normal 7 3 2" xfId="1644" xr:uid="{00000000-0005-0000-0000-00006C060000}"/>
    <cellStyle name="Normal 7 3 2 2" xfId="1645" xr:uid="{00000000-0005-0000-0000-00006D060000}"/>
    <cellStyle name="Normal 7 30" xfId="1646" xr:uid="{00000000-0005-0000-0000-00006E060000}"/>
    <cellStyle name="Normal 7 30 2" xfId="1647" xr:uid="{00000000-0005-0000-0000-00006F060000}"/>
    <cellStyle name="Normal 7 30 2 2" xfId="1648" xr:uid="{00000000-0005-0000-0000-000070060000}"/>
    <cellStyle name="Normal 7 31" xfId="1649" xr:uid="{00000000-0005-0000-0000-000071060000}"/>
    <cellStyle name="Normal 7 31 2" xfId="1650" xr:uid="{00000000-0005-0000-0000-000072060000}"/>
    <cellStyle name="Normal 7 31 2 2" xfId="1651" xr:uid="{00000000-0005-0000-0000-000073060000}"/>
    <cellStyle name="Normal 7 32" xfId="1652" xr:uid="{00000000-0005-0000-0000-000074060000}"/>
    <cellStyle name="Normal 7 32 2" xfId="1653" xr:uid="{00000000-0005-0000-0000-000075060000}"/>
    <cellStyle name="Normal 7 32 2 2" xfId="1654" xr:uid="{00000000-0005-0000-0000-000076060000}"/>
    <cellStyle name="Normal 7 33" xfId="1655" xr:uid="{00000000-0005-0000-0000-000077060000}"/>
    <cellStyle name="Normal 7 33 2" xfId="1656" xr:uid="{00000000-0005-0000-0000-000078060000}"/>
    <cellStyle name="Normal 7 33 2 2" xfId="1657" xr:uid="{00000000-0005-0000-0000-000079060000}"/>
    <cellStyle name="Normal 7 34" xfId="1658" xr:uid="{00000000-0005-0000-0000-00007A060000}"/>
    <cellStyle name="Normal 7 34 2" xfId="1659" xr:uid="{00000000-0005-0000-0000-00007B060000}"/>
    <cellStyle name="Normal 7 34 2 2" xfId="1660" xr:uid="{00000000-0005-0000-0000-00007C060000}"/>
    <cellStyle name="Normal 7 35" xfId="1661" xr:uid="{00000000-0005-0000-0000-00007D060000}"/>
    <cellStyle name="Normal 7 35 2" xfId="1662" xr:uid="{00000000-0005-0000-0000-00007E060000}"/>
    <cellStyle name="Normal 7 35 2 2" xfId="1663" xr:uid="{00000000-0005-0000-0000-00007F060000}"/>
    <cellStyle name="Normal 7 36" xfId="1664" xr:uid="{00000000-0005-0000-0000-000080060000}"/>
    <cellStyle name="Normal 7 36 2" xfId="1665" xr:uid="{00000000-0005-0000-0000-000081060000}"/>
    <cellStyle name="Normal 7 36 2 2" xfId="1666" xr:uid="{00000000-0005-0000-0000-000082060000}"/>
    <cellStyle name="Normal 7 37" xfId="1667" xr:uid="{00000000-0005-0000-0000-000083060000}"/>
    <cellStyle name="Normal 7 37 2" xfId="1668" xr:uid="{00000000-0005-0000-0000-000084060000}"/>
    <cellStyle name="Normal 7 37 2 2" xfId="1669" xr:uid="{00000000-0005-0000-0000-000085060000}"/>
    <cellStyle name="Normal 7 38" xfId="1670" xr:uid="{00000000-0005-0000-0000-000086060000}"/>
    <cellStyle name="Normal 7 38 2" xfId="1671" xr:uid="{00000000-0005-0000-0000-000087060000}"/>
    <cellStyle name="Normal 7 38 2 2" xfId="1672" xr:uid="{00000000-0005-0000-0000-000088060000}"/>
    <cellStyle name="Normal 7 39" xfId="1673" xr:uid="{00000000-0005-0000-0000-000089060000}"/>
    <cellStyle name="Normal 7 39 2" xfId="1674" xr:uid="{00000000-0005-0000-0000-00008A060000}"/>
    <cellStyle name="Normal 7 39 2 2" xfId="1675" xr:uid="{00000000-0005-0000-0000-00008B060000}"/>
    <cellStyle name="Normal 7 4" xfId="1676" xr:uid="{00000000-0005-0000-0000-00008C060000}"/>
    <cellStyle name="Normal 7 4 2" xfId="1677" xr:uid="{00000000-0005-0000-0000-00008D060000}"/>
    <cellStyle name="Normal 7 4 2 2" xfId="1678" xr:uid="{00000000-0005-0000-0000-00008E060000}"/>
    <cellStyle name="Normal 7 40" xfId="1679" xr:uid="{00000000-0005-0000-0000-00008F060000}"/>
    <cellStyle name="Normal 7 40 2" xfId="1680" xr:uid="{00000000-0005-0000-0000-000090060000}"/>
    <cellStyle name="Normal 7 40 2 2" xfId="1681" xr:uid="{00000000-0005-0000-0000-000091060000}"/>
    <cellStyle name="Normal 7 41" xfId="1682" xr:uid="{00000000-0005-0000-0000-000092060000}"/>
    <cellStyle name="Normal 7 41 2" xfId="1683" xr:uid="{00000000-0005-0000-0000-000093060000}"/>
    <cellStyle name="Normal 7 41 2 2" xfId="1684" xr:uid="{00000000-0005-0000-0000-000094060000}"/>
    <cellStyle name="Normal 7 42" xfId="1685" xr:uid="{00000000-0005-0000-0000-000095060000}"/>
    <cellStyle name="Normal 7 42 2" xfId="1686" xr:uid="{00000000-0005-0000-0000-000096060000}"/>
    <cellStyle name="Normal 7 42 2 2" xfId="1687" xr:uid="{00000000-0005-0000-0000-000097060000}"/>
    <cellStyle name="Normal 7 43" xfId="1688" xr:uid="{00000000-0005-0000-0000-000098060000}"/>
    <cellStyle name="Normal 7 43 2" xfId="1689" xr:uid="{00000000-0005-0000-0000-000099060000}"/>
    <cellStyle name="Normal 7 43 2 2" xfId="1690" xr:uid="{00000000-0005-0000-0000-00009A060000}"/>
    <cellStyle name="Normal 7 44" xfId="1691" xr:uid="{00000000-0005-0000-0000-00009B060000}"/>
    <cellStyle name="Normal 7 44 2" xfId="1692" xr:uid="{00000000-0005-0000-0000-00009C060000}"/>
    <cellStyle name="Normal 7 44 2 2" xfId="1693" xr:uid="{00000000-0005-0000-0000-00009D060000}"/>
    <cellStyle name="Normal 7 45" xfId="1694" xr:uid="{00000000-0005-0000-0000-00009E060000}"/>
    <cellStyle name="Normal 7 45 2" xfId="1695" xr:uid="{00000000-0005-0000-0000-00009F060000}"/>
    <cellStyle name="Normal 7 46" xfId="1696" xr:uid="{00000000-0005-0000-0000-0000A0060000}"/>
    <cellStyle name="Normal 7 47" xfId="1697" xr:uid="{00000000-0005-0000-0000-0000A1060000}"/>
    <cellStyle name="Normal 7 48" xfId="1698" xr:uid="{00000000-0005-0000-0000-0000A2060000}"/>
    <cellStyle name="Normal 7 49" xfId="1699" xr:uid="{00000000-0005-0000-0000-0000A3060000}"/>
    <cellStyle name="Normal 7 5" xfId="1700" xr:uid="{00000000-0005-0000-0000-0000A4060000}"/>
    <cellStyle name="Normal 7 5 2" xfId="1701" xr:uid="{00000000-0005-0000-0000-0000A5060000}"/>
    <cellStyle name="Normal 7 5 2 2" xfId="1702" xr:uid="{00000000-0005-0000-0000-0000A6060000}"/>
    <cellStyle name="Normal 7 50" xfId="1703" xr:uid="{00000000-0005-0000-0000-0000A7060000}"/>
    <cellStyle name="Normal 7 51" xfId="1704" xr:uid="{00000000-0005-0000-0000-0000A8060000}"/>
    <cellStyle name="Normal 7 52" xfId="1705" xr:uid="{00000000-0005-0000-0000-0000A9060000}"/>
    <cellStyle name="Normal 7 53" xfId="1706" xr:uid="{00000000-0005-0000-0000-0000AA060000}"/>
    <cellStyle name="Normal 7 54" xfId="1707" xr:uid="{00000000-0005-0000-0000-0000AB060000}"/>
    <cellStyle name="Normal 7 55" xfId="1708" xr:uid="{00000000-0005-0000-0000-0000AC060000}"/>
    <cellStyle name="Normal 7 6" xfId="1709" xr:uid="{00000000-0005-0000-0000-0000AD060000}"/>
    <cellStyle name="Normal 7 6 2" xfId="1710" xr:uid="{00000000-0005-0000-0000-0000AE060000}"/>
    <cellStyle name="Normal 7 6 2 2" xfId="1711" xr:uid="{00000000-0005-0000-0000-0000AF060000}"/>
    <cellStyle name="Normal 7 7" xfId="1712" xr:uid="{00000000-0005-0000-0000-0000B0060000}"/>
    <cellStyle name="Normal 7 7 2" xfId="1713" xr:uid="{00000000-0005-0000-0000-0000B1060000}"/>
    <cellStyle name="Normal 7 7 2 2" xfId="1714" xr:uid="{00000000-0005-0000-0000-0000B2060000}"/>
    <cellStyle name="Normal 7 8" xfId="1715" xr:uid="{00000000-0005-0000-0000-0000B3060000}"/>
    <cellStyle name="Normal 7 8 2" xfId="1716" xr:uid="{00000000-0005-0000-0000-0000B4060000}"/>
    <cellStyle name="Normal 7 8 2 2" xfId="1717" xr:uid="{00000000-0005-0000-0000-0000B5060000}"/>
    <cellStyle name="Normal 7 9" xfId="1718" xr:uid="{00000000-0005-0000-0000-0000B6060000}"/>
    <cellStyle name="Normal 7 9 2" xfId="1719" xr:uid="{00000000-0005-0000-0000-0000B7060000}"/>
    <cellStyle name="Normal 7 9 2 2" xfId="1720" xr:uid="{00000000-0005-0000-0000-0000B8060000}"/>
    <cellStyle name="Normal 8" xfId="1721" xr:uid="{00000000-0005-0000-0000-0000B9060000}"/>
    <cellStyle name="Normal 8 2" xfId="1722" xr:uid="{00000000-0005-0000-0000-0000BA060000}"/>
    <cellStyle name="Normal 8 2 2" xfId="1723" xr:uid="{00000000-0005-0000-0000-0000BB060000}"/>
    <cellStyle name="Normal 8 2 2 2" xfId="1724" xr:uid="{00000000-0005-0000-0000-0000BC060000}"/>
    <cellStyle name="Normal 8 3" xfId="1725" xr:uid="{00000000-0005-0000-0000-0000BD060000}"/>
    <cellStyle name="Normal 8 3 2" xfId="1726" xr:uid="{00000000-0005-0000-0000-0000BE060000}"/>
    <cellStyle name="Normal 8 3 2 2" xfId="1727" xr:uid="{00000000-0005-0000-0000-0000BF060000}"/>
    <cellStyle name="Normal 8 4" xfId="1728" xr:uid="{00000000-0005-0000-0000-0000C0060000}"/>
    <cellStyle name="Normal 8 4 2" xfId="1729" xr:uid="{00000000-0005-0000-0000-0000C1060000}"/>
    <cellStyle name="Normal 8 4 2 2" xfId="1730" xr:uid="{00000000-0005-0000-0000-0000C2060000}"/>
    <cellStyle name="Normal 8 5" xfId="1731" xr:uid="{00000000-0005-0000-0000-0000C3060000}"/>
    <cellStyle name="Normal 8 5 2" xfId="1732" xr:uid="{00000000-0005-0000-0000-0000C4060000}"/>
    <cellStyle name="Normal 8 5 2 2" xfId="1733" xr:uid="{00000000-0005-0000-0000-0000C5060000}"/>
    <cellStyle name="Normal 8 6" xfId="1734" xr:uid="{00000000-0005-0000-0000-0000C6060000}"/>
    <cellStyle name="Normal 8 6 2" xfId="1735" xr:uid="{00000000-0005-0000-0000-0000C7060000}"/>
    <cellStyle name="Normal 9" xfId="1736" xr:uid="{00000000-0005-0000-0000-0000C8060000}"/>
    <cellStyle name="Normal 9 2" xfId="1737" xr:uid="{00000000-0005-0000-0000-0000C9060000}"/>
    <cellStyle name="Normal 9 2 2" xfId="1738" xr:uid="{00000000-0005-0000-0000-0000CA060000}"/>
    <cellStyle name="Normal 9 2 2 2" xfId="1739" xr:uid="{00000000-0005-0000-0000-0000CB060000}"/>
    <cellStyle name="Normal 9 3" xfId="1740" xr:uid="{00000000-0005-0000-0000-0000CC060000}"/>
    <cellStyle name="Normal 9 3 2" xfId="1741" xr:uid="{00000000-0005-0000-0000-0000CD060000}"/>
    <cellStyle name="Normal 9 3 2 2" xfId="1742" xr:uid="{00000000-0005-0000-0000-0000CE060000}"/>
    <cellStyle name="Normal 9 4" xfId="1743" xr:uid="{00000000-0005-0000-0000-0000CF060000}"/>
    <cellStyle name="Normal 9 4 2" xfId="1744" xr:uid="{00000000-0005-0000-0000-0000D0060000}"/>
    <cellStyle name="Normal 9 4 2 2" xfId="1745" xr:uid="{00000000-0005-0000-0000-0000D1060000}"/>
    <cellStyle name="Normal 9 5" xfId="1746" xr:uid="{00000000-0005-0000-0000-0000D2060000}"/>
    <cellStyle name="Normal 9 5 2" xfId="1747" xr:uid="{00000000-0005-0000-0000-0000D3060000}"/>
    <cellStyle name="Normal 9 5 2 2" xfId="1748" xr:uid="{00000000-0005-0000-0000-0000D4060000}"/>
    <cellStyle name="Normal 9 6" xfId="1749" xr:uid="{00000000-0005-0000-0000-0000D5060000}"/>
    <cellStyle name="Normal 9 6 2" xfId="1750" xr:uid="{00000000-0005-0000-0000-0000D6060000}"/>
    <cellStyle name="Percent" xfId="1751" builtinId="5"/>
    <cellStyle name="Percent 10" xfId="1752" xr:uid="{00000000-0005-0000-0000-0000D8060000}"/>
    <cellStyle name="Percent 10 10" xfId="1753" xr:uid="{00000000-0005-0000-0000-0000D9060000}"/>
    <cellStyle name="Percent 10 10 2" xfId="1754" xr:uid="{00000000-0005-0000-0000-0000DA060000}"/>
    <cellStyle name="Percent 10 10 2 2" xfId="1755" xr:uid="{00000000-0005-0000-0000-0000DB060000}"/>
    <cellStyle name="Percent 10 11" xfId="1756" xr:uid="{00000000-0005-0000-0000-0000DC060000}"/>
    <cellStyle name="Percent 10 11 2" xfId="1757" xr:uid="{00000000-0005-0000-0000-0000DD060000}"/>
    <cellStyle name="Percent 10 11 2 2" xfId="1758" xr:uid="{00000000-0005-0000-0000-0000DE060000}"/>
    <cellStyle name="Percent 10 12" xfId="1759" xr:uid="{00000000-0005-0000-0000-0000DF060000}"/>
    <cellStyle name="Percent 10 12 2" xfId="1760" xr:uid="{00000000-0005-0000-0000-0000E0060000}"/>
    <cellStyle name="Percent 10 12 2 2" xfId="1761" xr:uid="{00000000-0005-0000-0000-0000E1060000}"/>
    <cellStyle name="Percent 10 13" xfId="1762" xr:uid="{00000000-0005-0000-0000-0000E2060000}"/>
    <cellStyle name="Percent 10 13 2" xfId="1763" xr:uid="{00000000-0005-0000-0000-0000E3060000}"/>
    <cellStyle name="Percent 10 13 2 2" xfId="1764" xr:uid="{00000000-0005-0000-0000-0000E4060000}"/>
    <cellStyle name="Percent 10 14" xfId="1765" xr:uid="{00000000-0005-0000-0000-0000E5060000}"/>
    <cellStyle name="Percent 10 14 2" xfId="1766" xr:uid="{00000000-0005-0000-0000-0000E6060000}"/>
    <cellStyle name="Percent 10 14 2 2" xfId="1767" xr:uid="{00000000-0005-0000-0000-0000E7060000}"/>
    <cellStyle name="Percent 10 15" xfId="1768" xr:uid="{00000000-0005-0000-0000-0000E8060000}"/>
    <cellStyle name="Percent 10 15 2" xfId="1769" xr:uid="{00000000-0005-0000-0000-0000E9060000}"/>
    <cellStyle name="Percent 10 15 2 2" xfId="1770" xr:uid="{00000000-0005-0000-0000-0000EA060000}"/>
    <cellStyle name="Percent 10 16" xfId="1771" xr:uid="{00000000-0005-0000-0000-0000EB060000}"/>
    <cellStyle name="Percent 10 16 2" xfId="1772" xr:uid="{00000000-0005-0000-0000-0000EC060000}"/>
    <cellStyle name="Percent 10 16 2 2" xfId="1773" xr:uid="{00000000-0005-0000-0000-0000ED060000}"/>
    <cellStyle name="Percent 10 17" xfId="1774" xr:uid="{00000000-0005-0000-0000-0000EE060000}"/>
    <cellStyle name="Percent 10 17 2" xfId="1775" xr:uid="{00000000-0005-0000-0000-0000EF060000}"/>
    <cellStyle name="Percent 10 17 2 2" xfId="1776" xr:uid="{00000000-0005-0000-0000-0000F0060000}"/>
    <cellStyle name="Percent 10 18" xfId="1777" xr:uid="{00000000-0005-0000-0000-0000F1060000}"/>
    <cellStyle name="Percent 10 18 2" xfId="1778" xr:uid="{00000000-0005-0000-0000-0000F2060000}"/>
    <cellStyle name="Percent 10 18 2 2" xfId="1779" xr:uid="{00000000-0005-0000-0000-0000F3060000}"/>
    <cellStyle name="Percent 10 19" xfId="1780" xr:uid="{00000000-0005-0000-0000-0000F4060000}"/>
    <cellStyle name="Percent 10 19 2" xfId="1781" xr:uid="{00000000-0005-0000-0000-0000F5060000}"/>
    <cellStyle name="Percent 10 19 2 2" xfId="1782" xr:uid="{00000000-0005-0000-0000-0000F6060000}"/>
    <cellStyle name="Percent 10 2" xfId="1783" xr:uid="{00000000-0005-0000-0000-0000F7060000}"/>
    <cellStyle name="Percent 10 2 2" xfId="1784" xr:uid="{00000000-0005-0000-0000-0000F8060000}"/>
    <cellStyle name="Percent 10 2 2 2" xfId="1785" xr:uid="{00000000-0005-0000-0000-0000F9060000}"/>
    <cellStyle name="Percent 10 20" xfId="1786" xr:uid="{00000000-0005-0000-0000-0000FA060000}"/>
    <cellStyle name="Percent 10 20 2" xfId="1787" xr:uid="{00000000-0005-0000-0000-0000FB060000}"/>
    <cellStyle name="Percent 10 20 2 2" xfId="1788" xr:uid="{00000000-0005-0000-0000-0000FC060000}"/>
    <cellStyle name="Percent 10 21" xfId="1789" xr:uid="{00000000-0005-0000-0000-0000FD060000}"/>
    <cellStyle name="Percent 10 21 2" xfId="1790" xr:uid="{00000000-0005-0000-0000-0000FE060000}"/>
    <cellStyle name="Percent 10 21 2 2" xfId="1791" xr:uid="{00000000-0005-0000-0000-0000FF060000}"/>
    <cellStyle name="Percent 10 22" xfId="1792" xr:uid="{00000000-0005-0000-0000-000000070000}"/>
    <cellStyle name="Percent 10 22 2" xfId="1793" xr:uid="{00000000-0005-0000-0000-000001070000}"/>
    <cellStyle name="Percent 10 23" xfId="1794" xr:uid="{00000000-0005-0000-0000-000002070000}"/>
    <cellStyle name="Percent 10 24" xfId="1795" xr:uid="{00000000-0005-0000-0000-000003070000}"/>
    <cellStyle name="Percent 10 25" xfId="1796" xr:uid="{00000000-0005-0000-0000-000004070000}"/>
    <cellStyle name="Percent 10 26" xfId="1797" xr:uid="{00000000-0005-0000-0000-000005070000}"/>
    <cellStyle name="Percent 10 27" xfId="1798" xr:uid="{00000000-0005-0000-0000-000006070000}"/>
    <cellStyle name="Percent 10 28" xfId="1799" xr:uid="{00000000-0005-0000-0000-000007070000}"/>
    <cellStyle name="Percent 10 29" xfId="1800" xr:uid="{00000000-0005-0000-0000-000008070000}"/>
    <cellStyle name="Percent 10 3" xfId="1801" xr:uid="{00000000-0005-0000-0000-000009070000}"/>
    <cellStyle name="Percent 10 3 2" xfId="1802" xr:uid="{00000000-0005-0000-0000-00000A070000}"/>
    <cellStyle name="Percent 10 3 2 2" xfId="1803" xr:uid="{00000000-0005-0000-0000-00000B070000}"/>
    <cellStyle name="Percent 10 30" xfId="1804" xr:uid="{00000000-0005-0000-0000-00000C070000}"/>
    <cellStyle name="Percent 10 31" xfId="1805" xr:uid="{00000000-0005-0000-0000-00000D070000}"/>
    <cellStyle name="Percent 10 32" xfId="1806" xr:uid="{00000000-0005-0000-0000-00000E070000}"/>
    <cellStyle name="Percent 10 33" xfId="1807" xr:uid="{00000000-0005-0000-0000-00000F070000}"/>
    <cellStyle name="Percent 10 34" xfId="1808" xr:uid="{00000000-0005-0000-0000-000010070000}"/>
    <cellStyle name="Percent 10 35" xfId="1809" xr:uid="{00000000-0005-0000-0000-000011070000}"/>
    <cellStyle name="Percent 10 36" xfId="1810" xr:uid="{00000000-0005-0000-0000-000012070000}"/>
    <cellStyle name="Percent 10 37" xfId="1811" xr:uid="{00000000-0005-0000-0000-000013070000}"/>
    <cellStyle name="Percent 10 38" xfId="1812" xr:uid="{00000000-0005-0000-0000-000014070000}"/>
    <cellStyle name="Percent 10 4" xfId="1813" xr:uid="{00000000-0005-0000-0000-000015070000}"/>
    <cellStyle name="Percent 10 4 2" xfId="1814" xr:uid="{00000000-0005-0000-0000-000016070000}"/>
    <cellStyle name="Percent 10 4 2 2" xfId="1815" xr:uid="{00000000-0005-0000-0000-000017070000}"/>
    <cellStyle name="Percent 10 5" xfId="1816" xr:uid="{00000000-0005-0000-0000-000018070000}"/>
    <cellStyle name="Percent 10 5 2" xfId="1817" xr:uid="{00000000-0005-0000-0000-000019070000}"/>
    <cellStyle name="Percent 10 5 2 2" xfId="1818" xr:uid="{00000000-0005-0000-0000-00001A070000}"/>
    <cellStyle name="Percent 10 6" xfId="1819" xr:uid="{00000000-0005-0000-0000-00001B070000}"/>
    <cellStyle name="Percent 10 6 2" xfId="1820" xr:uid="{00000000-0005-0000-0000-00001C070000}"/>
    <cellStyle name="Percent 10 6 2 2" xfId="1821" xr:uid="{00000000-0005-0000-0000-00001D070000}"/>
    <cellStyle name="Percent 10 7" xfId="1822" xr:uid="{00000000-0005-0000-0000-00001E070000}"/>
    <cellStyle name="Percent 10 7 2" xfId="1823" xr:uid="{00000000-0005-0000-0000-00001F070000}"/>
    <cellStyle name="Percent 10 7 2 2" xfId="1824" xr:uid="{00000000-0005-0000-0000-000020070000}"/>
    <cellStyle name="Percent 10 8" xfId="1825" xr:uid="{00000000-0005-0000-0000-000021070000}"/>
    <cellStyle name="Percent 10 8 2" xfId="1826" xr:uid="{00000000-0005-0000-0000-000022070000}"/>
    <cellStyle name="Percent 10 8 2 2" xfId="1827" xr:uid="{00000000-0005-0000-0000-000023070000}"/>
    <cellStyle name="Percent 10 9" xfId="1828" xr:uid="{00000000-0005-0000-0000-000024070000}"/>
    <cellStyle name="Percent 10 9 2" xfId="1829" xr:uid="{00000000-0005-0000-0000-000025070000}"/>
    <cellStyle name="Percent 10 9 2 2" xfId="1830" xr:uid="{00000000-0005-0000-0000-000026070000}"/>
    <cellStyle name="Percent 12 10" xfId="1831" xr:uid="{00000000-0005-0000-0000-000027070000}"/>
    <cellStyle name="Percent 12 10 2" xfId="1832" xr:uid="{00000000-0005-0000-0000-000028070000}"/>
    <cellStyle name="Percent 12 10 2 2" xfId="1833" xr:uid="{00000000-0005-0000-0000-000029070000}"/>
    <cellStyle name="Percent 12 11" xfId="1834" xr:uid="{00000000-0005-0000-0000-00002A070000}"/>
    <cellStyle name="Percent 12 11 2" xfId="1835" xr:uid="{00000000-0005-0000-0000-00002B070000}"/>
    <cellStyle name="Percent 12 11 2 2" xfId="1836" xr:uid="{00000000-0005-0000-0000-00002C070000}"/>
    <cellStyle name="Percent 12 12" xfId="1837" xr:uid="{00000000-0005-0000-0000-00002D070000}"/>
    <cellStyle name="Percent 12 12 2" xfId="1838" xr:uid="{00000000-0005-0000-0000-00002E070000}"/>
    <cellStyle name="Percent 12 12 2 2" xfId="1839" xr:uid="{00000000-0005-0000-0000-00002F070000}"/>
    <cellStyle name="Percent 12 13" xfId="1840" xr:uid="{00000000-0005-0000-0000-000030070000}"/>
    <cellStyle name="Percent 12 13 2" xfId="1841" xr:uid="{00000000-0005-0000-0000-000031070000}"/>
    <cellStyle name="Percent 12 13 2 2" xfId="1842" xr:uid="{00000000-0005-0000-0000-000032070000}"/>
    <cellStyle name="Percent 12 14" xfId="1843" xr:uid="{00000000-0005-0000-0000-000033070000}"/>
    <cellStyle name="Percent 12 14 2" xfId="1844" xr:uid="{00000000-0005-0000-0000-000034070000}"/>
    <cellStyle name="Percent 12 14 2 2" xfId="1845" xr:uid="{00000000-0005-0000-0000-000035070000}"/>
    <cellStyle name="Percent 12 15" xfId="1846" xr:uid="{00000000-0005-0000-0000-000036070000}"/>
    <cellStyle name="Percent 12 15 2" xfId="1847" xr:uid="{00000000-0005-0000-0000-000037070000}"/>
    <cellStyle name="Percent 12 15 2 2" xfId="1848" xr:uid="{00000000-0005-0000-0000-000038070000}"/>
    <cellStyle name="Percent 12 16" xfId="1849" xr:uid="{00000000-0005-0000-0000-000039070000}"/>
    <cellStyle name="Percent 12 16 2" xfId="1850" xr:uid="{00000000-0005-0000-0000-00003A070000}"/>
    <cellStyle name="Percent 12 16 2 2" xfId="1851" xr:uid="{00000000-0005-0000-0000-00003B070000}"/>
    <cellStyle name="Percent 12 17" xfId="1852" xr:uid="{00000000-0005-0000-0000-00003C070000}"/>
    <cellStyle name="Percent 12 17 2" xfId="1853" xr:uid="{00000000-0005-0000-0000-00003D070000}"/>
    <cellStyle name="Percent 12 17 2 2" xfId="1854" xr:uid="{00000000-0005-0000-0000-00003E070000}"/>
    <cellStyle name="Percent 12 18" xfId="1855" xr:uid="{00000000-0005-0000-0000-00003F070000}"/>
    <cellStyle name="Percent 12 18 2" xfId="1856" xr:uid="{00000000-0005-0000-0000-000040070000}"/>
    <cellStyle name="Percent 12 18 2 2" xfId="1857" xr:uid="{00000000-0005-0000-0000-000041070000}"/>
    <cellStyle name="Percent 12 19" xfId="1858" xr:uid="{00000000-0005-0000-0000-000042070000}"/>
    <cellStyle name="Percent 12 19 2" xfId="1859" xr:uid="{00000000-0005-0000-0000-000043070000}"/>
    <cellStyle name="Percent 12 19 2 2" xfId="1860" xr:uid="{00000000-0005-0000-0000-000044070000}"/>
    <cellStyle name="Percent 12 2" xfId="1861" xr:uid="{00000000-0005-0000-0000-000045070000}"/>
    <cellStyle name="Percent 12 2 2" xfId="1862" xr:uid="{00000000-0005-0000-0000-000046070000}"/>
    <cellStyle name="Percent 12 2 2 2" xfId="1863" xr:uid="{00000000-0005-0000-0000-000047070000}"/>
    <cellStyle name="Percent 12 20" xfId="1864" xr:uid="{00000000-0005-0000-0000-000048070000}"/>
    <cellStyle name="Percent 12 20 2" xfId="1865" xr:uid="{00000000-0005-0000-0000-000049070000}"/>
    <cellStyle name="Percent 12 20 2 2" xfId="1866" xr:uid="{00000000-0005-0000-0000-00004A070000}"/>
    <cellStyle name="Percent 12 21" xfId="1867" xr:uid="{00000000-0005-0000-0000-00004B070000}"/>
    <cellStyle name="Percent 12 21 2" xfId="1868" xr:uid="{00000000-0005-0000-0000-00004C070000}"/>
    <cellStyle name="Percent 12 21 2 2" xfId="1869" xr:uid="{00000000-0005-0000-0000-00004D070000}"/>
    <cellStyle name="Percent 12 22" xfId="1870" xr:uid="{00000000-0005-0000-0000-00004E070000}"/>
    <cellStyle name="Percent 12 22 2" xfId="1871" xr:uid="{00000000-0005-0000-0000-00004F070000}"/>
    <cellStyle name="Percent 12 23" xfId="1872" xr:uid="{00000000-0005-0000-0000-000050070000}"/>
    <cellStyle name="Percent 12 24" xfId="1873" xr:uid="{00000000-0005-0000-0000-000051070000}"/>
    <cellStyle name="Percent 12 25" xfId="1874" xr:uid="{00000000-0005-0000-0000-000052070000}"/>
    <cellStyle name="Percent 12 26" xfId="1875" xr:uid="{00000000-0005-0000-0000-000053070000}"/>
    <cellStyle name="Percent 12 27" xfId="1876" xr:uid="{00000000-0005-0000-0000-000054070000}"/>
    <cellStyle name="Percent 12 28" xfId="1877" xr:uid="{00000000-0005-0000-0000-000055070000}"/>
    <cellStyle name="Percent 12 29" xfId="1878" xr:uid="{00000000-0005-0000-0000-000056070000}"/>
    <cellStyle name="Percent 12 3" xfId="1879" xr:uid="{00000000-0005-0000-0000-000057070000}"/>
    <cellStyle name="Percent 12 3 2" xfId="1880" xr:uid="{00000000-0005-0000-0000-000058070000}"/>
    <cellStyle name="Percent 12 3 2 2" xfId="1881" xr:uid="{00000000-0005-0000-0000-000059070000}"/>
    <cellStyle name="Percent 12 30" xfId="1882" xr:uid="{00000000-0005-0000-0000-00005A070000}"/>
    <cellStyle name="Percent 12 31" xfId="1883" xr:uid="{00000000-0005-0000-0000-00005B070000}"/>
    <cellStyle name="Percent 12 32" xfId="1884" xr:uid="{00000000-0005-0000-0000-00005C070000}"/>
    <cellStyle name="Percent 12 33" xfId="1885" xr:uid="{00000000-0005-0000-0000-00005D070000}"/>
    <cellStyle name="Percent 12 34" xfId="1886" xr:uid="{00000000-0005-0000-0000-00005E070000}"/>
    <cellStyle name="Percent 12 35" xfId="1887" xr:uid="{00000000-0005-0000-0000-00005F070000}"/>
    <cellStyle name="Percent 12 36" xfId="1888" xr:uid="{00000000-0005-0000-0000-000060070000}"/>
    <cellStyle name="Percent 12 37" xfId="1889" xr:uid="{00000000-0005-0000-0000-000061070000}"/>
    <cellStyle name="Percent 12 38" xfId="1890" xr:uid="{00000000-0005-0000-0000-000062070000}"/>
    <cellStyle name="Percent 12 4" xfId="1891" xr:uid="{00000000-0005-0000-0000-000063070000}"/>
    <cellStyle name="Percent 12 4 2" xfId="1892" xr:uid="{00000000-0005-0000-0000-000064070000}"/>
    <cellStyle name="Percent 12 4 2 2" xfId="1893" xr:uid="{00000000-0005-0000-0000-000065070000}"/>
    <cellStyle name="Percent 12 5" xfId="1894" xr:uid="{00000000-0005-0000-0000-000066070000}"/>
    <cellStyle name="Percent 12 5 2" xfId="1895" xr:uid="{00000000-0005-0000-0000-000067070000}"/>
    <cellStyle name="Percent 12 5 2 2" xfId="1896" xr:uid="{00000000-0005-0000-0000-000068070000}"/>
    <cellStyle name="Percent 12 6" xfId="1897" xr:uid="{00000000-0005-0000-0000-000069070000}"/>
    <cellStyle name="Percent 12 6 2" xfId="1898" xr:uid="{00000000-0005-0000-0000-00006A070000}"/>
    <cellStyle name="Percent 12 6 2 2" xfId="1899" xr:uid="{00000000-0005-0000-0000-00006B070000}"/>
    <cellStyle name="Percent 12 7" xfId="1900" xr:uid="{00000000-0005-0000-0000-00006C070000}"/>
    <cellStyle name="Percent 12 7 2" xfId="1901" xr:uid="{00000000-0005-0000-0000-00006D070000}"/>
    <cellStyle name="Percent 12 7 2 2" xfId="1902" xr:uid="{00000000-0005-0000-0000-00006E070000}"/>
    <cellStyle name="Percent 12 8" xfId="1903" xr:uid="{00000000-0005-0000-0000-00006F070000}"/>
    <cellStyle name="Percent 12 8 2" xfId="1904" xr:uid="{00000000-0005-0000-0000-000070070000}"/>
    <cellStyle name="Percent 12 8 2 2" xfId="1905" xr:uid="{00000000-0005-0000-0000-000071070000}"/>
    <cellStyle name="Percent 12 9" xfId="1906" xr:uid="{00000000-0005-0000-0000-000072070000}"/>
    <cellStyle name="Percent 12 9 2" xfId="1907" xr:uid="{00000000-0005-0000-0000-000073070000}"/>
    <cellStyle name="Percent 12 9 2 2" xfId="1908" xr:uid="{00000000-0005-0000-0000-000074070000}"/>
    <cellStyle name="Percent 13 10" xfId="1909" xr:uid="{00000000-0005-0000-0000-000075070000}"/>
    <cellStyle name="Percent 13 10 2" xfId="1910" xr:uid="{00000000-0005-0000-0000-000076070000}"/>
    <cellStyle name="Percent 13 10 2 2" xfId="1911" xr:uid="{00000000-0005-0000-0000-000077070000}"/>
    <cellStyle name="Percent 13 11" xfId="1912" xr:uid="{00000000-0005-0000-0000-000078070000}"/>
    <cellStyle name="Percent 13 11 2" xfId="1913" xr:uid="{00000000-0005-0000-0000-000079070000}"/>
    <cellStyle name="Percent 13 11 2 2" xfId="1914" xr:uid="{00000000-0005-0000-0000-00007A070000}"/>
    <cellStyle name="Percent 13 12" xfId="1915" xr:uid="{00000000-0005-0000-0000-00007B070000}"/>
    <cellStyle name="Percent 13 12 2" xfId="1916" xr:uid="{00000000-0005-0000-0000-00007C070000}"/>
    <cellStyle name="Percent 13 12 2 2" xfId="1917" xr:uid="{00000000-0005-0000-0000-00007D070000}"/>
    <cellStyle name="Percent 13 13" xfId="1918" xr:uid="{00000000-0005-0000-0000-00007E070000}"/>
    <cellStyle name="Percent 13 13 2" xfId="1919" xr:uid="{00000000-0005-0000-0000-00007F070000}"/>
    <cellStyle name="Percent 13 13 2 2" xfId="1920" xr:uid="{00000000-0005-0000-0000-000080070000}"/>
    <cellStyle name="Percent 13 14" xfId="1921" xr:uid="{00000000-0005-0000-0000-000081070000}"/>
    <cellStyle name="Percent 13 14 2" xfId="1922" xr:uid="{00000000-0005-0000-0000-000082070000}"/>
    <cellStyle name="Percent 13 14 2 2" xfId="1923" xr:uid="{00000000-0005-0000-0000-000083070000}"/>
    <cellStyle name="Percent 13 15" xfId="1924" xr:uid="{00000000-0005-0000-0000-000084070000}"/>
    <cellStyle name="Percent 13 15 2" xfId="1925" xr:uid="{00000000-0005-0000-0000-000085070000}"/>
    <cellStyle name="Percent 13 15 2 2" xfId="1926" xr:uid="{00000000-0005-0000-0000-000086070000}"/>
    <cellStyle name="Percent 13 16" xfId="1927" xr:uid="{00000000-0005-0000-0000-000087070000}"/>
    <cellStyle name="Percent 13 16 2" xfId="1928" xr:uid="{00000000-0005-0000-0000-000088070000}"/>
    <cellStyle name="Percent 13 16 2 2" xfId="1929" xr:uid="{00000000-0005-0000-0000-000089070000}"/>
    <cellStyle name="Percent 13 17" xfId="1930" xr:uid="{00000000-0005-0000-0000-00008A070000}"/>
    <cellStyle name="Percent 13 17 2" xfId="1931" xr:uid="{00000000-0005-0000-0000-00008B070000}"/>
    <cellStyle name="Percent 13 17 2 2" xfId="1932" xr:uid="{00000000-0005-0000-0000-00008C070000}"/>
    <cellStyle name="Percent 13 18" xfId="1933" xr:uid="{00000000-0005-0000-0000-00008D070000}"/>
    <cellStyle name="Percent 13 18 2" xfId="1934" xr:uid="{00000000-0005-0000-0000-00008E070000}"/>
    <cellStyle name="Percent 13 18 2 2" xfId="1935" xr:uid="{00000000-0005-0000-0000-00008F070000}"/>
    <cellStyle name="Percent 13 19" xfId="1936" xr:uid="{00000000-0005-0000-0000-000090070000}"/>
    <cellStyle name="Percent 13 19 2" xfId="1937" xr:uid="{00000000-0005-0000-0000-000091070000}"/>
    <cellStyle name="Percent 13 19 2 2" xfId="1938" xr:uid="{00000000-0005-0000-0000-000092070000}"/>
    <cellStyle name="Percent 13 2" xfId="1939" xr:uid="{00000000-0005-0000-0000-000093070000}"/>
    <cellStyle name="Percent 13 2 2" xfId="1940" xr:uid="{00000000-0005-0000-0000-000094070000}"/>
    <cellStyle name="Percent 13 2 2 2" xfId="1941" xr:uid="{00000000-0005-0000-0000-000095070000}"/>
    <cellStyle name="Percent 13 20" xfId="1942" xr:uid="{00000000-0005-0000-0000-000096070000}"/>
    <cellStyle name="Percent 13 20 2" xfId="1943" xr:uid="{00000000-0005-0000-0000-000097070000}"/>
    <cellStyle name="Percent 13 20 2 2" xfId="1944" xr:uid="{00000000-0005-0000-0000-000098070000}"/>
    <cellStyle name="Percent 13 21" xfId="1945" xr:uid="{00000000-0005-0000-0000-000099070000}"/>
    <cellStyle name="Percent 13 21 2" xfId="1946" xr:uid="{00000000-0005-0000-0000-00009A070000}"/>
    <cellStyle name="Percent 13 21 2 2" xfId="1947" xr:uid="{00000000-0005-0000-0000-00009B070000}"/>
    <cellStyle name="Percent 13 22" xfId="1948" xr:uid="{00000000-0005-0000-0000-00009C070000}"/>
    <cellStyle name="Percent 13 22 2" xfId="1949" xr:uid="{00000000-0005-0000-0000-00009D070000}"/>
    <cellStyle name="Percent 13 23" xfId="1950" xr:uid="{00000000-0005-0000-0000-00009E070000}"/>
    <cellStyle name="Percent 13 24" xfId="1951" xr:uid="{00000000-0005-0000-0000-00009F070000}"/>
    <cellStyle name="Percent 13 25" xfId="1952" xr:uid="{00000000-0005-0000-0000-0000A0070000}"/>
    <cellStyle name="Percent 13 26" xfId="1953" xr:uid="{00000000-0005-0000-0000-0000A1070000}"/>
    <cellStyle name="Percent 13 27" xfId="1954" xr:uid="{00000000-0005-0000-0000-0000A2070000}"/>
    <cellStyle name="Percent 13 28" xfId="1955" xr:uid="{00000000-0005-0000-0000-0000A3070000}"/>
    <cellStyle name="Percent 13 29" xfId="1956" xr:uid="{00000000-0005-0000-0000-0000A4070000}"/>
    <cellStyle name="Percent 13 3" xfId="1957" xr:uid="{00000000-0005-0000-0000-0000A5070000}"/>
    <cellStyle name="Percent 13 3 2" xfId="1958" xr:uid="{00000000-0005-0000-0000-0000A6070000}"/>
    <cellStyle name="Percent 13 3 2 2" xfId="1959" xr:uid="{00000000-0005-0000-0000-0000A7070000}"/>
    <cellStyle name="Percent 13 30" xfId="1960" xr:uid="{00000000-0005-0000-0000-0000A8070000}"/>
    <cellStyle name="Percent 13 31" xfId="1961" xr:uid="{00000000-0005-0000-0000-0000A9070000}"/>
    <cellStyle name="Percent 13 32" xfId="1962" xr:uid="{00000000-0005-0000-0000-0000AA070000}"/>
    <cellStyle name="Percent 13 33" xfId="1963" xr:uid="{00000000-0005-0000-0000-0000AB070000}"/>
    <cellStyle name="Percent 13 34" xfId="1964" xr:uid="{00000000-0005-0000-0000-0000AC070000}"/>
    <cellStyle name="Percent 13 35" xfId="1965" xr:uid="{00000000-0005-0000-0000-0000AD070000}"/>
    <cellStyle name="Percent 13 36" xfId="1966" xr:uid="{00000000-0005-0000-0000-0000AE070000}"/>
    <cellStyle name="Percent 13 37" xfId="1967" xr:uid="{00000000-0005-0000-0000-0000AF070000}"/>
    <cellStyle name="Percent 13 38" xfId="1968" xr:uid="{00000000-0005-0000-0000-0000B0070000}"/>
    <cellStyle name="Percent 13 4" xfId="1969" xr:uid="{00000000-0005-0000-0000-0000B1070000}"/>
    <cellStyle name="Percent 13 4 2" xfId="1970" xr:uid="{00000000-0005-0000-0000-0000B2070000}"/>
    <cellStyle name="Percent 13 4 2 2" xfId="1971" xr:uid="{00000000-0005-0000-0000-0000B3070000}"/>
    <cellStyle name="Percent 13 5" xfId="1972" xr:uid="{00000000-0005-0000-0000-0000B4070000}"/>
    <cellStyle name="Percent 13 5 2" xfId="1973" xr:uid="{00000000-0005-0000-0000-0000B5070000}"/>
    <cellStyle name="Percent 13 5 2 2" xfId="1974" xr:uid="{00000000-0005-0000-0000-0000B6070000}"/>
    <cellStyle name="Percent 13 6" xfId="1975" xr:uid="{00000000-0005-0000-0000-0000B7070000}"/>
    <cellStyle name="Percent 13 6 2" xfId="1976" xr:uid="{00000000-0005-0000-0000-0000B8070000}"/>
    <cellStyle name="Percent 13 6 2 2" xfId="1977" xr:uid="{00000000-0005-0000-0000-0000B9070000}"/>
    <cellStyle name="Percent 13 7" xfId="1978" xr:uid="{00000000-0005-0000-0000-0000BA070000}"/>
    <cellStyle name="Percent 13 7 2" xfId="1979" xr:uid="{00000000-0005-0000-0000-0000BB070000}"/>
    <cellStyle name="Percent 13 7 2 2" xfId="1980" xr:uid="{00000000-0005-0000-0000-0000BC070000}"/>
    <cellStyle name="Percent 13 8" xfId="1981" xr:uid="{00000000-0005-0000-0000-0000BD070000}"/>
    <cellStyle name="Percent 13 8 2" xfId="1982" xr:uid="{00000000-0005-0000-0000-0000BE070000}"/>
    <cellStyle name="Percent 13 8 2 2" xfId="1983" xr:uid="{00000000-0005-0000-0000-0000BF070000}"/>
    <cellStyle name="Percent 13 9" xfId="1984" xr:uid="{00000000-0005-0000-0000-0000C0070000}"/>
    <cellStyle name="Percent 13 9 2" xfId="1985" xr:uid="{00000000-0005-0000-0000-0000C1070000}"/>
    <cellStyle name="Percent 13 9 2 2" xfId="1986" xr:uid="{00000000-0005-0000-0000-0000C2070000}"/>
    <cellStyle name="Percent 14 10" xfId="1987" xr:uid="{00000000-0005-0000-0000-0000C3070000}"/>
    <cellStyle name="Percent 14 10 2" xfId="1988" xr:uid="{00000000-0005-0000-0000-0000C4070000}"/>
    <cellStyle name="Percent 14 10 2 2" xfId="1989" xr:uid="{00000000-0005-0000-0000-0000C5070000}"/>
    <cellStyle name="Percent 14 11" xfId="1990" xr:uid="{00000000-0005-0000-0000-0000C6070000}"/>
    <cellStyle name="Percent 14 11 2" xfId="1991" xr:uid="{00000000-0005-0000-0000-0000C7070000}"/>
    <cellStyle name="Percent 14 11 2 2" xfId="1992" xr:uid="{00000000-0005-0000-0000-0000C8070000}"/>
    <cellStyle name="Percent 14 12" xfId="1993" xr:uid="{00000000-0005-0000-0000-0000C9070000}"/>
    <cellStyle name="Percent 14 12 2" xfId="1994" xr:uid="{00000000-0005-0000-0000-0000CA070000}"/>
    <cellStyle name="Percent 14 12 2 2" xfId="1995" xr:uid="{00000000-0005-0000-0000-0000CB070000}"/>
    <cellStyle name="Percent 14 13" xfId="1996" xr:uid="{00000000-0005-0000-0000-0000CC070000}"/>
    <cellStyle name="Percent 14 13 2" xfId="1997" xr:uid="{00000000-0005-0000-0000-0000CD070000}"/>
    <cellStyle name="Percent 14 13 2 2" xfId="1998" xr:uid="{00000000-0005-0000-0000-0000CE070000}"/>
    <cellStyle name="Percent 14 14" xfId="1999" xr:uid="{00000000-0005-0000-0000-0000CF070000}"/>
    <cellStyle name="Percent 14 14 2" xfId="2000" xr:uid="{00000000-0005-0000-0000-0000D0070000}"/>
    <cellStyle name="Percent 14 14 2 2" xfId="2001" xr:uid="{00000000-0005-0000-0000-0000D1070000}"/>
    <cellStyle name="Percent 14 15" xfId="2002" xr:uid="{00000000-0005-0000-0000-0000D2070000}"/>
    <cellStyle name="Percent 14 15 2" xfId="2003" xr:uid="{00000000-0005-0000-0000-0000D3070000}"/>
    <cellStyle name="Percent 14 15 2 2" xfId="2004" xr:uid="{00000000-0005-0000-0000-0000D4070000}"/>
    <cellStyle name="Percent 14 16" xfId="2005" xr:uid="{00000000-0005-0000-0000-0000D5070000}"/>
    <cellStyle name="Percent 14 16 2" xfId="2006" xr:uid="{00000000-0005-0000-0000-0000D6070000}"/>
    <cellStyle name="Percent 14 16 2 2" xfId="2007" xr:uid="{00000000-0005-0000-0000-0000D7070000}"/>
    <cellStyle name="Percent 14 17" xfId="2008" xr:uid="{00000000-0005-0000-0000-0000D8070000}"/>
    <cellStyle name="Percent 14 17 2" xfId="2009" xr:uid="{00000000-0005-0000-0000-0000D9070000}"/>
    <cellStyle name="Percent 14 17 2 2" xfId="2010" xr:uid="{00000000-0005-0000-0000-0000DA070000}"/>
    <cellStyle name="Percent 14 18" xfId="2011" xr:uid="{00000000-0005-0000-0000-0000DB070000}"/>
    <cellStyle name="Percent 14 18 2" xfId="2012" xr:uid="{00000000-0005-0000-0000-0000DC070000}"/>
    <cellStyle name="Percent 14 18 2 2" xfId="2013" xr:uid="{00000000-0005-0000-0000-0000DD070000}"/>
    <cellStyle name="Percent 14 19" xfId="2014" xr:uid="{00000000-0005-0000-0000-0000DE070000}"/>
    <cellStyle name="Percent 14 19 2" xfId="2015" xr:uid="{00000000-0005-0000-0000-0000DF070000}"/>
    <cellStyle name="Percent 14 19 2 2" xfId="2016" xr:uid="{00000000-0005-0000-0000-0000E0070000}"/>
    <cellStyle name="Percent 14 2" xfId="2017" xr:uid="{00000000-0005-0000-0000-0000E1070000}"/>
    <cellStyle name="Percent 14 2 2" xfId="2018" xr:uid="{00000000-0005-0000-0000-0000E2070000}"/>
    <cellStyle name="Percent 14 2 2 2" xfId="2019" xr:uid="{00000000-0005-0000-0000-0000E3070000}"/>
    <cellStyle name="Percent 14 20" xfId="2020" xr:uid="{00000000-0005-0000-0000-0000E4070000}"/>
    <cellStyle name="Percent 14 20 2" xfId="2021" xr:uid="{00000000-0005-0000-0000-0000E5070000}"/>
    <cellStyle name="Percent 14 20 2 2" xfId="2022" xr:uid="{00000000-0005-0000-0000-0000E6070000}"/>
    <cellStyle name="Percent 14 21" xfId="2023" xr:uid="{00000000-0005-0000-0000-0000E7070000}"/>
    <cellStyle name="Percent 14 21 2" xfId="2024" xr:uid="{00000000-0005-0000-0000-0000E8070000}"/>
    <cellStyle name="Percent 14 21 2 2" xfId="2025" xr:uid="{00000000-0005-0000-0000-0000E9070000}"/>
    <cellStyle name="Percent 14 22" xfId="2026" xr:uid="{00000000-0005-0000-0000-0000EA070000}"/>
    <cellStyle name="Percent 14 22 2" xfId="2027" xr:uid="{00000000-0005-0000-0000-0000EB070000}"/>
    <cellStyle name="Percent 14 23" xfId="2028" xr:uid="{00000000-0005-0000-0000-0000EC070000}"/>
    <cellStyle name="Percent 14 24" xfId="2029" xr:uid="{00000000-0005-0000-0000-0000ED070000}"/>
    <cellStyle name="Percent 14 25" xfId="2030" xr:uid="{00000000-0005-0000-0000-0000EE070000}"/>
    <cellStyle name="Percent 14 26" xfId="2031" xr:uid="{00000000-0005-0000-0000-0000EF070000}"/>
    <cellStyle name="Percent 14 27" xfId="2032" xr:uid="{00000000-0005-0000-0000-0000F0070000}"/>
    <cellStyle name="Percent 14 28" xfId="2033" xr:uid="{00000000-0005-0000-0000-0000F1070000}"/>
    <cellStyle name="Percent 14 29" xfId="2034" xr:uid="{00000000-0005-0000-0000-0000F2070000}"/>
    <cellStyle name="Percent 14 3" xfId="2035" xr:uid="{00000000-0005-0000-0000-0000F3070000}"/>
    <cellStyle name="Percent 14 3 2" xfId="2036" xr:uid="{00000000-0005-0000-0000-0000F4070000}"/>
    <cellStyle name="Percent 14 3 2 2" xfId="2037" xr:uid="{00000000-0005-0000-0000-0000F5070000}"/>
    <cellStyle name="Percent 14 30" xfId="2038" xr:uid="{00000000-0005-0000-0000-0000F6070000}"/>
    <cellStyle name="Percent 14 31" xfId="2039" xr:uid="{00000000-0005-0000-0000-0000F7070000}"/>
    <cellStyle name="Percent 14 32" xfId="2040" xr:uid="{00000000-0005-0000-0000-0000F8070000}"/>
    <cellStyle name="Percent 14 33" xfId="2041" xr:uid="{00000000-0005-0000-0000-0000F9070000}"/>
    <cellStyle name="Percent 14 34" xfId="2042" xr:uid="{00000000-0005-0000-0000-0000FA070000}"/>
    <cellStyle name="Percent 14 35" xfId="2043" xr:uid="{00000000-0005-0000-0000-0000FB070000}"/>
    <cellStyle name="Percent 14 36" xfId="2044" xr:uid="{00000000-0005-0000-0000-0000FC070000}"/>
    <cellStyle name="Percent 14 37" xfId="2045" xr:uid="{00000000-0005-0000-0000-0000FD070000}"/>
    <cellStyle name="Percent 14 38" xfId="2046" xr:uid="{00000000-0005-0000-0000-0000FE070000}"/>
    <cellStyle name="Percent 14 4" xfId="2047" xr:uid="{00000000-0005-0000-0000-0000FF070000}"/>
    <cellStyle name="Percent 14 4 2" xfId="2048" xr:uid="{00000000-0005-0000-0000-000000080000}"/>
    <cellStyle name="Percent 14 4 2 2" xfId="2049" xr:uid="{00000000-0005-0000-0000-000001080000}"/>
    <cellStyle name="Percent 14 5" xfId="2050" xr:uid="{00000000-0005-0000-0000-000002080000}"/>
    <cellStyle name="Percent 14 5 2" xfId="2051" xr:uid="{00000000-0005-0000-0000-000003080000}"/>
    <cellStyle name="Percent 14 5 2 2" xfId="2052" xr:uid="{00000000-0005-0000-0000-000004080000}"/>
    <cellStyle name="Percent 14 6" xfId="2053" xr:uid="{00000000-0005-0000-0000-000005080000}"/>
    <cellStyle name="Percent 14 6 2" xfId="2054" xr:uid="{00000000-0005-0000-0000-000006080000}"/>
    <cellStyle name="Percent 14 6 2 2" xfId="2055" xr:uid="{00000000-0005-0000-0000-000007080000}"/>
    <cellStyle name="Percent 14 7" xfId="2056" xr:uid="{00000000-0005-0000-0000-000008080000}"/>
    <cellStyle name="Percent 14 7 2" xfId="2057" xr:uid="{00000000-0005-0000-0000-000009080000}"/>
    <cellStyle name="Percent 14 7 2 2" xfId="2058" xr:uid="{00000000-0005-0000-0000-00000A080000}"/>
    <cellStyle name="Percent 14 8" xfId="2059" xr:uid="{00000000-0005-0000-0000-00000B080000}"/>
    <cellStyle name="Percent 14 8 2" xfId="2060" xr:uid="{00000000-0005-0000-0000-00000C080000}"/>
    <cellStyle name="Percent 14 8 2 2" xfId="2061" xr:uid="{00000000-0005-0000-0000-00000D080000}"/>
    <cellStyle name="Percent 14 9" xfId="2062" xr:uid="{00000000-0005-0000-0000-00000E080000}"/>
    <cellStyle name="Percent 14 9 2" xfId="2063" xr:uid="{00000000-0005-0000-0000-00000F080000}"/>
    <cellStyle name="Percent 14 9 2 2" xfId="2064" xr:uid="{00000000-0005-0000-0000-000010080000}"/>
    <cellStyle name="Percent 15 10" xfId="2065" xr:uid="{00000000-0005-0000-0000-000011080000}"/>
    <cellStyle name="Percent 15 10 2" xfId="2066" xr:uid="{00000000-0005-0000-0000-000012080000}"/>
    <cellStyle name="Percent 15 10 2 2" xfId="2067" xr:uid="{00000000-0005-0000-0000-000013080000}"/>
    <cellStyle name="Percent 15 11" xfId="2068" xr:uid="{00000000-0005-0000-0000-000014080000}"/>
    <cellStyle name="Percent 15 11 2" xfId="2069" xr:uid="{00000000-0005-0000-0000-000015080000}"/>
    <cellStyle name="Percent 15 11 2 2" xfId="2070" xr:uid="{00000000-0005-0000-0000-000016080000}"/>
    <cellStyle name="Percent 15 12" xfId="2071" xr:uid="{00000000-0005-0000-0000-000017080000}"/>
    <cellStyle name="Percent 15 12 2" xfId="2072" xr:uid="{00000000-0005-0000-0000-000018080000}"/>
    <cellStyle name="Percent 15 12 2 2" xfId="2073" xr:uid="{00000000-0005-0000-0000-000019080000}"/>
    <cellStyle name="Percent 15 13" xfId="2074" xr:uid="{00000000-0005-0000-0000-00001A080000}"/>
    <cellStyle name="Percent 15 13 2" xfId="2075" xr:uid="{00000000-0005-0000-0000-00001B080000}"/>
    <cellStyle name="Percent 15 13 2 2" xfId="2076" xr:uid="{00000000-0005-0000-0000-00001C080000}"/>
    <cellStyle name="Percent 15 14" xfId="2077" xr:uid="{00000000-0005-0000-0000-00001D080000}"/>
    <cellStyle name="Percent 15 14 2" xfId="2078" xr:uid="{00000000-0005-0000-0000-00001E080000}"/>
    <cellStyle name="Percent 15 14 2 2" xfId="2079" xr:uid="{00000000-0005-0000-0000-00001F080000}"/>
    <cellStyle name="Percent 15 15" xfId="2080" xr:uid="{00000000-0005-0000-0000-000020080000}"/>
    <cellStyle name="Percent 15 15 2" xfId="2081" xr:uid="{00000000-0005-0000-0000-000021080000}"/>
    <cellStyle name="Percent 15 15 2 2" xfId="2082" xr:uid="{00000000-0005-0000-0000-000022080000}"/>
    <cellStyle name="Percent 15 16" xfId="2083" xr:uid="{00000000-0005-0000-0000-000023080000}"/>
    <cellStyle name="Percent 15 16 2" xfId="2084" xr:uid="{00000000-0005-0000-0000-000024080000}"/>
    <cellStyle name="Percent 15 16 2 2" xfId="2085" xr:uid="{00000000-0005-0000-0000-000025080000}"/>
    <cellStyle name="Percent 15 17" xfId="2086" xr:uid="{00000000-0005-0000-0000-000026080000}"/>
    <cellStyle name="Percent 15 17 2" xfId="2087" xr:uid="{00000000-0005-0000-0000-000027080000}"/>
    <cellStyle name="Percent 15 17 2 2" xfId="2088" xr:uid="{00000000-0005-0000-0000-000028080000}"/>
    <cellStyle name="Percent 15 18" xfId="2089" xr:uid="{00000000-0005-0000-0000-000029080000}"/>
    <cellStyle name="Percent 15 18 2" xfId="2090" xr:uid="{00000000-0005-0000-0000-00002A080000}"/>
    <cellStyle name="Percent 15 18 2 2" xfId="2091" xr:uid="{00000000-0005-0000-0000-00002B080000}"/>
    <cellStyle name="Percent 15 19" xfId="2092" xr:uid="{00000000-0005-0000-0000-00002C080000}"/>
    <cellStyle name="Percent 15 19 2" xfId="2093" xr:uid="{00000000-0005-0000-0000-00002D080000}"/>
    <cellStyle name="Percent 15 19 2 2" xfId="2094" xr:uid="{00000000-0005-0000-0000-00002E080000}"/>
    <cellStyle name="Percent 15 2" xfId="2095" xr:uid="{00000000-0005-0000-0000-00002F080000}"/>
    <cellStyle name="Percent 15 2 2" xfId="2096" xr:uid="{00000000-0005-0000-0000-000030080000}"/>
    <cellStyle name="Percent 15 2 2 2" xfId="2097" xr:uid="{00000000-0005-0000-0000-000031080000}"/>
    <cellStyle name="Percent 15 20" xfId="2098" xr:uid="{00000000-0005-0000-0000-000032080000}"/>
    <cellStyle name="Percent 15 20 2" xfId="2099" xr:uid="{00000000-0005-0000-0000-000033080000}"/>
    <cellStyle name="Percent 15 20 2 2" xfId="2100" xr:uid="{00000000-0005-0000-0000-000034080000}"/>
    <cellStyle name="Percent 15 21" xfId="2101" xr:uid="{00000000-0005-0000-0000-000035080000}"/>
    <cellStyle name="Percent 15 21 2" xfId="2102" xr:uid="{00000000-0005-0000-0000-000036080000}"/>
    <cellStyle name="Percent 15 21 2 2" xfId="2103" xr:uid="{00000000-0005-0000-0000-000037080000}"/>
    <cellStyle name="Percent 15 22" xfId="2104" xr:uid="{00000000-0005-0000-0000-000038080000}"/>
    <cellStyle name="Percent 15 23" xfId="2105" xr:uid="{00000000-0005-0000-0000-000039080000}"/>
    <cellStyle name="Percent 15 24" xfId="2106" xr:uid="{00000000-0005-0000-0000-00003A080000}"/>
    <cellStyle name="Percent 15 25" xfId="2107" xr:uid="{00000000-0005-0000-0000-00003B080000}"/>
    <cellStyle name="Percent 15 26" xfId="2108" xr:uid="{00000000-0005-0000-0000-00003C080000}"/>
    <cellStyle name="Percent 15 27" xfId="2109" xr:uid="{00000000-0005-0000-0000-00003D080000}"/>
    <cellStyle name="Percent 15 28" xfId="2110" xr:uid="{00000000-0005-0000-0000-00003E080000}"/>
    <cellStyle name="Percent 15 29" xfId="2111" xr:uid="{00000000-0005-0000-0000-00003F080000}"/>
    <cellStyle name="Percent 15 3" xfId="2112" xr:uid="{00000000-0005-0000-0000-000040080000}"/>
    <cellStyle name="Percent 15 3 2" xfId="2113" xr:uid="{00000000-0005-0000-0000-000041080000}"/>
    <cellStyle name="Percent 15 3 2 2" xfId="2114" xr:uid="{00000000-0005-0000-0000-000042080000}"/>
    <cellStyle name="Percent 15 30" xfId="2115" xr:uid="{00000000-0005-0000-0000-000043080000}"/>
    <cellStyle name="Percent 15 31" xfId="2116" xr:uid="{00000000-0005-0000-0000-000044080000}"/>
    <cellStyle name="Percent 15 32" xfId="2117" xr:uid="{00000000-0005-0000-0000-000045080000}"/>
    <cellStyle name="Percent 15 33" xfId="2118" xr:uid="{00000000-0005-0000-0000-000046080000}"/>
    <cellStyle name="Percent 15 34" xfId="2119" xr:uid="{00000000-0005-0000-0000-000047080000}"/>
    <cellStyle name="Percent 15 35" xfId="2120" xr:uid="{00000000-0005-0000-0000-000048080000}"/>
    <cellStyle name="Percent 15 36" xfId="2121" xr:uid="{00000000-0005-0000-0000-000049080000}"/>
    <cellStyle name="Percent 15 37" xfId="2122" xr:uid="{00000000-0005-0000-0000-00004A080000}"/>
    <cellStyle name="Percent 15 38" xfId="2123" xr:uid="{00000000-0005-0000-0000-00004B080000}"/>
    <cellStyle name="Percent 15 4" xfId="2124" xr:uid="{00000000-0005-0000-0000-00004C080000}"/>
    <cellStyle name="Percent 15 4 2" xfId="2125" xr:uid="{00000000-0005-0000-0000-00004D080000}"/>
    <cellStyle name="Percent 15 4 2 2" xfId="2126" xr:uid="{00000000-0005-0000-0000-00004E080000}"/>
    <cellStyle name="Percent 15 5" xfId="2127" xr:uid="{00000000-0005-0000-0000-00004F080000}"/>
    <cellStyle name="Percent 15 5 2" xfId="2128" xr:uid="{00000000-0005-0000-0000-000050080000}"/>
    <cellStyle name="Percent 15 5 2 2" xfId="2129" xr:uid="{00000000-0005-0000-0000-000051080000}"/>
    <cellStyle name="Percent 15 6" xfId="2130" xr:uid="{00000000-0005-0000-0000-000052080000}"/>
    <cellStyle name="Percent 15 6 2" xfId="2131" xr:uid="{00000000-0005-0000-0000-000053080000}"/>
    <cellStyle name="Percent 15 6 2 2" xfId="2132" xr:uid="{00000000-0005-0000-0000-000054080000}"/>
    <cellStyle name="Percent 15 7" xfId="2133" xr:uid="{00000000-0005-0000-0000-000055080000}"/>
    <cellStyle name="Percent 15 7 2" xfId="2134" xr:uid="{00000000-0005-0000-0000-000056080000}"/>
    <cellStyle name="Percent 15 7 2 2" xfId="2135" xr:uid="{00000000-0005-0000-0000-000057080000}"/>
    <cellStyle name="Percent 15 8" xfId="2136" xr:uid="{00000000-0005-0000-0000-000058080000}"/>
    <cellStyle name="Percent 15 8 2" xfId="2137" xr:uid="{00000000-0005-0000-0000-000059080000}"/>
    <cellStyle name="Percent 15 8 2 2" xfId="2138" xr:uid="{00000000-0005-0000-0000-00005A080000}"/>
    <cellStyle name="Percent 15 9" xfId="2139" xr:uid="{00000000-0005-0000-0000-00005B080000}"/>
    <cellStyle name="Percent 15 9 2" xfId="2140" xr:uid="{00000000-0005-0000-0000-00005C080000}"/>
    <cellStyle name="Percent 15 9 2 2" xfId="2141" xr:uid="{00000000-0005-0000-0000-00005D080000}"/>
    <cellStyle name="Percent 16" xfId="2142" xr:uid="{00000000-0005-0000-0000-00005E080000}"/>
    <cellStyle name="Percent 16 2" xfId="2143" xr:uid="{00000000-0005-0000-0000-00005F080000}"/>
    <cellStyle name="Percent 16 2 2" xfId="2144" xr:uid="{00000000-0005-0000-0000-000060080000}"/>
    <cellStyle name="Percent 16 2 2 2" xfId="2145" xr:uid="{00000000-0005-0000-0000-000061080000}"/>
    <cellStyle name="Percent 16 3" xfId="2146" xr:uid="{00000000-0005-0000-0000-000062080000}"/>
    <cellStyle name="Percent 16 3 2" xfId="2147" xr:uid="{00000000-0005-0000-0000-000063080000}"/>
    <cellStyle name="Percent 16 3 2 2" xfId="2148" xr:uid="{00000000-0005-0000-0000-000064080000}"/>
    <cellStyle name="Percent 16 4" xfId="2149" xr:uid="{00000000-0005-0000-0000-000065080000}"/>
    <cellStyle name="Percent 16 4 2" xfId="2150" xr:uid="{00000000-0005-0000-0000-000066080000}"/>
    <cellStyle name="Percent 16 4 2 2" xfId="2151" xr:uid="{00000000-0005-0000-0000-000067080000}"/>
    <cellStyle name="Percent 16 5" xfId="2152" xr:uid="{00000000-0005-0000-0000-000068080000}"/>
    <cellStyle name="Percent 16 5 2" xfId="2153" xr:uid="{00000000-0005-0000-0000-000069080000}"/>
    <cellStyle name="Percent 16 5 2 2" xfId="2154" xr:uid="{00000000-0005-0000-0000-00006A080000}"/>
    <cellStyle name="Percent 16 6" xfId="2155" xr:uid="{00000000-0005-0000-0000-00006B080000}"/>
    <cellStyle name="Percent 16 6 2" xfId="2156" xr:uid="{00000000-0005-0000-0000-00006C080000}"/>
    <cellStyle name="Percent 17" xfId="2157" xr:uid="{00000000-0005-0000-0000-00006D080000}"/>
    <cellStyle name="Percent 17 2" xfId="2158" xr:uid="{00000000-0005-0000-0000-00006E080000}"/>
    <cellStyle name="Percent 17 2 2" xfId="2159" xr:uid="{00000000-0005-0000-0000-00006F080000}"/>
    <cellStyle name="Percent 17 2 2 2" xfId="2160" xr:uid="{00000000-0005-0000-0000-000070080000}"/>
    <cellStyle name="Percent 17 3" xfId="2161" xr:uid="{00000000-0005-0000-0000-000071080000}"/>
    <cellStyle name="Percent 17 3 2" xfId="2162" xr:uid="{00000000-0005-0000-0000-000072080000}"/>
    <cellStyle name="Percent 17 3 2 2" xfId="2163" xr:uid="{00000000-0005-0000-0000-000073080000}"/>
    <cellStyle name="Percent 17 4" xfId="2164" xr:uid="{00000000-0005-0000-0000-000074080000}"/>
    <cellStyle name="Percent 17 4 2" xfId="2165" xr:uid="{00000000-0005-0000-0000-000075080000}"/>
    <cellStyle name="Percent 17 4 2 2" xfId="2166" xr:uid="{00000000-0005-0000-0000-000076080000}"/>
    <cellStyle name="Percent 17 5" xfId="2167" xr:uid="{00000000-0005-0000-0000-000077080000}"/>
    <cellStyle name="Percent 17 5 2" xfId="2168" xr:uid="{00000000-0005-0000-0000-000078080000}"/>
    <cellStyle name="Percent 17 5 2 2" xfId="2169" xr:uid="{00000000-0005-0000-0000-000079080000}"/>
    <cellStyle name="Percent 17 6" xfId="2170" xr:uid="{00000000-0005-0000-0000-00007A080000}"/>
    <cellStyle name="Percent 17 6 2" xfId="2171" xr:uid="{00000000-0005-0000-0000-00007B080000}"/>
    <cellStyle name="Percent 18 10" xfId="2172" xr:uid="{00000000-0005-0000-0000-00007C080000}"/>
    <cellStyle name="Percent 18 10 2" xfId="2173" xr:uid="{00000000-0005-0000-0000-00007D080000}"/>
    <cellStyle name="Percent 18 10 2 2" xfId="2174" xr:uid="{00000000-0005-0000-0000-00007E080000}"/>
    <cellStyle name="Percent 18 11" xfId="2175" xr:uid="{00000000-0005-0000-0000-00007F080000}"/>
    <cellStyle name="Percent 18 11 2" xfId="2176" xr:uid="{00000000-0005-0000-0000-000080080000}"/>
    <cellStyle name="Percent 18 11 2 2" xfId="2177" xr:uid="{00000000-0005-0000-0000-000081080000}"/>
    <cellStyle name="Percent 18 12" xfId="2178" xr:uid="{00000000-0005-0000-0000-000082080000}"/>
    <cellStyle name="Percent 18 12 2" xfId="2179" xr:uid="{00000000-0005-0000-0000-000083080000}"/>
    <cellStyle name="Percent 18 12 2 2" xfId="2180" xr:uid="{00000000-0005-0000-0000-000084080000}"/>
    <cellStyle name="Percent 18 13" xfId="2181" xr:uid="{00000000-0005-0000-0000-000085080000}"/>
    <cellStyle name="Percent 18 13 2" xfId="2182" xr:uid="{00000000-0005-0000-0000-000086080000}"/>
    <cellStyle name="Percent 18 13 2 2" xfId="2183" xr:uid="{00000000-0005-0000-0000-000087080000}"/>
    <cellStyle name="Percent 18 14" xfId="2184" xr:uid="{00000000-0005-0000-0000-000088080000}"/>
    <cellStyle name="Percent 18 14 2" xfId="2185" xr:uid="{00000000-0005-0000-0000-000089080000}"/>
    <cellStyle name="Percent 18 14 2 2" xfId="2186" xr:uid="{00000000-0005-0000-0000-00008A080000}"/>
    <cellStyle name="Percent 18 15" xfId="2187" xr:uid="{00000000-0005-0000-0000-00008B080000}"/>
    <cellStyle name="Percent 18 15 2" xfId="2188" xr:uid="{00000000-0005-0000-0000-00008C080000}"/>
    <cellStyle name="Percent 18 15 2 2" xfId="2189" xr:uid="{00000000-0005-0000-0000-00008D080000}"/>
    <cellStyle name="Percent 18 16" xfId="2190" xr:uid="{00000000-0005-0000-0000-00008E080000}"/>
    <cellStyle name="Percent 18 16 2" xfId="2191" xr:uid="{00000000-0005-0000-0000-00008F080000}"/>
    <cellStyle name="Percent 18 16 2 2" xfId="2192" xr:uid="{00000000-0005-0000-0000-000090080000}"/>
    <cellStyle name="Percent 18 17" xfId="2193" xr:uid="{00000000-0005-0000-0000-000091080000}"/>
    <cellStyle name="Percent 18 17 2" xfId="2194" xr:uid="{00000000-0005-0000-0000-000092080000}"/>
    <cellStyle name="Percent 18 17 2 2" xfId="2195" xr:uid="{00000000-0005-0000-0000-000093080000}"/>
    <cellStyle name="Percent 18 18" xfId="2196" xr:uid="{00000000-0005-0000-0000-000094080000}"/>
    <cellStyle name="Percent 18 18 2" xfId="2197" xr:uid="{00000000-0005-0000-0000-000095080000}"/>
    <cellStyle name="Percent 18 18 2 2" xfId="2198" xr:uid="{00000000-0005-0000-0000-000096080000}"/>
    <cellStyle name="Percent 18 19" xfId="2199" xr:uid="{00000000-0005-0000-0000-000097080000}"/>
    <cellStyle name="Percent 18 19 2" xfId="2200" xr:uid="{00000000-0005-0000-0000-000098080000}"/>
    <cellStyle name="Percent 18 19 2 2" xfId="2201" xr:uid="{00000000-0005-0000-0000-000099080000}"/>
    <cellStyle name="Percent 18 2" xfId="2202" xr:uid="{00000000-0005-0000-0000-00009A080000}"/>
    <cellStyle name="Percent 18 2 2" xfId="2203" xr:uid="{00000000-0005-0000-0000-00009B080000}"/>
    <cellStyle name="Percent 18 2 2 2" xfId="2204" xr:uid="{00000000-0005-0000-0000-00009C080000}"/>
    <cellStyle name="Percent 18 20" xfId="2205" xr:uid="{00000000-0005-0000-0000-00009D080000}"/>
    <cellStyle name="Percent 18 20 2" xfId="2206" xr:uid="{00000000-0005-0000-0000-00009E080000}"/>
    <cellStyle name="Percent 18 20 2 2" xfId="2207" xr:uid="{00000000-0005-0000-0000-00009F080000}"/>
    <cellStyle name="Percent 18 21" xfId="2208" xr:uid="{00000000-0005-0000-0000-0000A0080000}"/>
    <cellStyle name="Percent 18 21 2" xfId="2209" xr:uid="{00000000-0005-0000-0000-0000A1080000}"/>
    <cellStyle name="Percent 18 21 2 2" xfId="2210" xr:uid="{00000000-0005-0000-0000-0000A2080000}"/>
    <cellStyle name="Percent 18 22" xfId="2211" xr:uid="{00000000-0005-0000-0000-0000A3080000}"/>
    <cellStyle name="Percent 18 23" xfId="2212" xr:uid="{00000000-0005-0000-0000-0000A4080000}"/>
    <cellStyle name="Percent 18 24" xfId="2213" xr:uid="{00000000-0005-0000-0000-0000A5080000}"/>
    <cellStyle name="Percent 18 25" xfId="2214" xr:uid="{00000000-0005-0000-0000-0000A6080000}"/>
    <cellStyle name="Percent 18 26" xfId="2215" xr:uid="{00000000-0005-0000-0000-0000A7080000}"/>
    <cellStyle name="Percent 18 27" xfId="2216" xr:uid="{00000000-0005-0000-0000-0000A8080000}"/>
    <cellStyle name="Percent 18 28" xfId="2217" xr:uid="{00000000-0005-0000-0000-0000A9080000}"/>
    <cellStyle name="Percent 18 29" xfId="2218" xr:uid="{00000000-0005-0000-0000-0000AA080000}"/>
    <cellStyle name="Percent 18 3" xfId="2219" xr:uid="{00000000-0005-0000-0000-0000AB080000}"/>
    <cellStyle name="Percent 18 3 2" xfId="2220" xr:uid="{00000000-0005-0000-0000-0000AC080000}"/>
    <cellStyle name="Percent 18 3 2 2" xfId="2221" xr:uid="{00000000-0005-0000-0000-0000AD080000}"/>
    <cellStyle name="Percent 18 30" xfId="2222" xr:uid="{00000000-0005-0000-0000-0000AE080000}"/>
    <cellStyle name="Percent 18 31" xfId="2223" xr:uid="{00000000-0005-0000-0000-0000AF080000}"/>
    <cellStyle name="Percent 18 32" xfId="2224" xr:uid="{00000000-0005-0000-0000-0000B0080000}"/>
    <cellStyle name="Percent 18 33" xfId="2225" xr:uid="{00000000-0005-0000-0000-0000B1080000}"/>
    <cellStyle name="Percent 18 34" xfId="2226" xr:uid="{00000000-0005-0000-0000-0000B2080000}"/>
    <cellStyle name="Percent 18 35" xfId="2227" xr:uid="{00000000-0005-0000-0000-0000B3080000}"/>
    <cellStyle name="Percent 18 36" xfId="2228" xr:uid="{00000000-0005-0000-0000-0000B4080000}"/>
    <cellStyle name="Percent 18 37" xfId="2229" xr:uid="{00000000-0005-0000-0000-0000B5080000}"/>
    <cellStyle name="Percent 18 38" xfId="2230" xr:uid="{00000000-0005-0000-0000-0000B6080000}"/>
    <cellStyle name="Percent 18 4" xfId="2231" xr:uid="{00000000-0005-0000-0000-0000B7080000}"/>
    <cellStyle name="Percent 18 4 2" xfId="2232" xr:uid="{00000000-0005-0000-0000-0000B8080000}"/>
    <cellStyle name="Percent 18 4 2 2" xfId="2233" xr:uid="{00000000-0005-0000-0000-0000B9080000}"/>
    <cellStyle name="Percent 18 5" xfId="2234" xr:uid="{00000000-0005-0000-0000-0000BA080000}"/>
    <cellStyle name="Percent 18 5 2" xfId="2235" xr:uid="{00000000-0005-0000-0000-0000BB080000}"/>
    <cellStyle name="Percent 18 5 2 2" xfId="2236" xr:uid="{00000000-0005-0000-0000-0000BC080000}"/>
    <cellStyle name="Percent 18 6" xfId="2237" xr:uid="{00000000-0005-0000-0000-0000BD080000}"/>
    <cellStyle name="Percent 18 6 2" xfId="2238" xr:uid="{00000000-0005-0000-0000-0000BE080000}"/>
    <cellStyle name="Percent 18 6 2 2" xfId="2239" xr:uid="{00000000-0005-0000-0000-0000BF080000}"/>
    <cellStyle name="Percent 18 7" xfId="2240" xr:uid="{00000000-0005-0000-0000-0000C0080000}"/>
    <cellStyle name="Percent 18 7 2" xfId="2241" xr:uid="{00000000-0005-0000-0000-0000C1080000}"/>
    <cellStyle name="Percent 18 7 2 2" xfId="2242" xr:uid="{00000000-0005-0000-0000-0000C2080000}"/>
    <cellStyle name="Percent 18 8" xfId="2243" xr:uid="{00000000-0005-0000-0000-0000C3080000}"/>
    <cellStyle name="Percent 18 8 2" xfId="2244" xr:uid="{00000000-0005-0000-0000-0000C4080000}"/>
    <cellStyle name="Percent 18 8 2 2" xfId="2245" xr:uid="{00000000-0005-0000-0000-0000C5080000}"/>
    <cellStyle name="Percent 18 9" xfId="2246" xr:uid="{00000000-0005-0000-0000-0000C6080000}"/>
    <cellStyle name="Percent 18 9 2" xfId="2247" xr:uid="{00000000-0005-0000-0000-0000C7080000}"/>
    <cellStyle name="Percent 18 9 2 2" xfId="2248" xr:uid="{00000000-0005-0000-0000-0000C8080000}"/>
    <cellStyle name="Percent 20 10" xfId="2249" xr:uid="{00000000-0005-0000-0000-0000C9080000}"/>
    <cellStyle name="Percent 20 10 2" xfId="2250" xr:uid="{00000000-0005-0000-0000-0000CA080000}"/>
    <cellStyle name="Percent 20 10 2 2" xfId="2251" xr:uid="{00000000-0005-0000-0000-0000CB080000}"/>
    <cellStyle name="Percent 20 11" xfId="2252" xr:uid="{00000000-0005-0000-0000-0000CC080000}"/>
    <cellStyle name="Percent 20 11 2" xfId="2253" xr:uid="{00000000-0005-0000-0000-0000CD080000}"/>
    <cellStyle name="Percent 20 11 2 2" xfId="2254" xr:uid="{00000000-0005-0000-0000-0000CE080000}"/>
    <cellStyle name="Percent 20 12" xfId="2255" xr:uid="{00000000-0005-0000-0000-0000CF080000}"/>
    <cellStyle name="Percent 20 12 2" xfId="2256" xr:uid="{00000000-0005-0000-0000-0000D0080000}"/>
    <cellStyle name="Percent 20 12 2 2" xfId="2257" xr:uid="{00000000-0005-0000-0000-0000D1080000}"/>
    <cellStyle name="Percent 20 13" xfId="2258" xr:uid="{00000000-0005-0000-0000-0000D2080000}"/>
    <cellStyle name="Percent 20 13 2" xfId="2259" xr:uid="{00000000-0005-0000-0000-0000D3080000}"/>
    <cellStyle name="Percent 20 13 2 2" xfId="2260" xr:uid="{00000000-0005-0000-0000-0000D4080000}"/>
    <cellStyle name="Percent 20 14" xfId="2261" xr:uid="{00000000-0005-0000-0000-0000D5080000}"/>
    <cellStyle name="Percent 20 14 2" xfId="2262" xr:uid="{00000000-0005-0000-0000-0000D6080000}"/>
    <cellStyle name="Percent 20 14 2 2" xfId="2263" xr:uid="{00000000-0005-0000-0000-0000D7080000}"/>
    <cellStyle name="Percent 20 15" xfId="2264" xr:uid="{00000000-0005-0000-0000-0000D8080000}"/>
    <cellStyle name="Percent 20 15 2" xfId="2265" xr:uid="{00000000-0005-0000-0000-0000D9080000}"/>
    <cellStyle name="Percent 20 15 2 2" xfId="2266" xr:uid="{00000000-0005-0000-0000-0000DA080000}"/>
    <cellStyle name="Percent 20 2" xfId="2267" xr:uid="{00000000-0005-0000-0000-0000DB080000}"/>
    <cellStyle name="Percent 20 2 2" xfId="2268" xr:uid="{00000000-0005-0000-0000-0000DC080000}"/>
    <cellStyle name="Percent 20 2 2 2" xfId="2269" xr:uid="{00000000-0005-0000-0000-0000DD080000}"/>
    <cellStyle name="Percent 20 3" xfId="2270" xr:uid="{00000000-0005-0000-0000-0000DE080000}"/>
    <cellStyle name="Percent 20 3 2" xfId="2271" xr:uid="{00000000-0005-0000-0000-0000DF080000}"/>
    <cellStyle name="Percent 20 3 2 2" xfId="2272" xr:uid="{00000000-0005-0000-0000-0000E0080000}"/>
    <cellStyle name="Percent 20 4" xfId="2273" xr:uid="{00000000-0005-0000-0000-0000E1080000}"/>
    <cellStyle name="Percent 20 4 2" xfId="2274" xr:uid="{00000000-0005-0000-0000-0000E2080000}"/>
    <cellStyle name="Percent 20 4 2 2" xfId="2275" xr:uid="{00000000-0005-0000-0000-0000E3080000}"/>
    <cellStyle name="Percent 20 5" xfId="2276" xr:uid="{00000000-0005-0000-0000-0000E4080000}"/>
    <cellStyle name="Percent 20 5 2" xfId="2277" xr:uid="{00000000-0005-0000-0000-0000E5080000}"/>
    <cellStyle name="Percent 20 5 2 2" xfId="2278" xr:uid="{00000000-0005-0000-0000-0000E6080000}"/>
    <cellStyle name="Percent 20 6" xfId="2279" xr:uid="{00000000-0005-0000-0000-0000E7080000}"/>
    <cellStyle name="Percent 20 6 2" xfId="2280" xr:uid="{00000000-0005-0000-0000-0000E8080000}"/>
    <cellStyle name="Percent 20 6 2 2" xfId="2281" xr:uid="{00000000-0005-0000-0000-0000E9080000}"/>
    <cellStyle name="Percent 20 7" xfId="2282" xr:uid="{00000000-0005-0000-0000-0000EA080000}"/>
    <cellStyle name="Percent 20 7 2" xfId="2283" xr:uid="{00000000-0005-0000-0000-0000EB080000}"/>
    <cellStyle name="Percent 20 7 2 2" xfId="2284" xr:uid="{00000000-0005-0000-0000-0000EC080000}"/>
    <cellStyle name="Percent 20 8" xfId="2285" xr:uid="{00000000-0005-0000-0000-0000ED080000}"/>
    <cellStyle name="Percent 20 8 2" xfId="2286" xr:uid="{00000000-0005-0000-0000-0000EE080000}"/>
    <cellStyle name="Percent 20 8 2 2" xfId="2287" xr:uid="{00000000-0005-0000-0000-0000EF080000}"/>
    <cellStyle name="Percent 20 9" xfId="2288" xr:uid="{00000000-0005-0000-0000-0000F0080000}"/>
    <cellStyle name="Percent 20 9 2" xfId="2289" xr:uid="{00000000-0005-0000-0000-0000F1080000}"/>
    <cellStyle name="Percent 20 9 2 2" xfId="2290" xr:uid="{00000000-0005-0000-0000-0000F2080000}"/>
    <cellStyle name="Percent 21 2" xfId="2291" xr:uid="{00000000-0005-0000-0000-0000F3080000}"/>
    <cellStyle name="Percent 21 2 2" xfId="2292" xr:uid="{00000000-0005-0000-0000-0000F4080000}"/>
    <cellStyle name="Percent 21 2 2 2" xfId="2293" xr:uid="{00000000-0005-0000-0000-0000F5080000}"/>
    <cellStyle name="Percent 23" xfId="2294" xr:uid="{00000000-0005-0000-0000-0000F6080000}"/>
    <cellStyle name="Percent 23 2" xfId="2295" xr:uid="{00000000-0005-0000-0000-0000F7080000}"/>
    <cellStyle name="Percent 23 2 2" xfId="2296" xr:uid="{00000000-0005-0000-0000-0000F8080000}"/>
    <cellStyle name="Percent 4 2" xfId="2297" xr:uid="{00000000-0005-0000-0000-0000F9080000}"/>
    <cellStyle name="Percent 42" xfId="2298" xr:uid="{00000000-0005-0000-0000-0000FA080000}"/>
    <cellStyle name="Percent 48 2" xfId="2299" xr:uid="{00000000-0005-0000-0000-0000FB080000}"/>
    <cellStyle name="Percent 48 2 2" xfId="2300" xr:uid="{00000000-0005-0000-0000-0000FC080000}"/>
    <cellStyle name="Percent 48 2 2 2" xfId="2301" xr:uid="{00000000-0005-0000-0000-0000FD080000}"/>
    <cellStyle name="Percent 48 3" xfId="2302" xr:uid="{00000000-0005-0000-0000-0000FE080000}"/>
    <cellStyle name="Percent 48 3 2" xfId="2303" xr:uid="{00000000-0005-0000-0000-0000FF080000}"/>
    <cellStyle name="Percent 48 4" xfId="2304" xr:uid="{00000000-0005-0000-0000-000000090000}"/>
    <cellStyle name="Percent 50 2" xfId="2305" xr:uid="{00000000-0005-0000-0000-000001090000}"/>
    <cellStyle name="Percent 50 2 2" xfId="2306" xr:uid="{00000000-0005-0000-0000-000002090000}"/>
    <cellStyle name="Percent 50 2 2 2" xfId="2307" xr:uid="{00000000-0005-0000-0000-000003090000}"/>
    <cellStyle name="Percent 50 3" xfId="2308" xr:uid="{00000000-0005-0000-0000-000004090000}"/>
    <cellStyle name="Percent 50 3 2" xfId="2309" xr:uid="{00000000-0005-0000-0000-000005090000}"/>
    <cellStyle name="Percent 50 4" xfId="2310" xr:uid="{00000000-0005-0000-0000-000006090000}"/>
    <cellStyle name="Percent 51 2" xfId="2311" xr:uid="{00000000-0005-0000-0000-000007090000}"/>
    <cellStyle name="Percent 51 2 2" xfId="2312" xr:uid="{00000000-0005-0000-0000-000008090000}"/>
    <cellStyle name="Percent 51 3" xfId="2313" xr:uid="{00000000-0005-0000-0000-000009090000}"/>
    <cellStyle name="Percent 54" xfId="2314" xr:uid="{00000000-0005-0000-0000-00000A090000}"/>
    <cellStyle name="Percent 54 2" xfId="2315" xr:uid="{00000000-0005-0000-0000-00000B090000}"/>
    <cellStyle name="Percent 55" xfId="2316" xr:uid="{00000000-0005-0000-0000-00000C090000}"/>
    <cellStyle name="Percent 55 2" xfId="2317" xr:uid="{00000000-0005-0000-0000-00000D090000}"/>
    <cellStyle name="Percent 55 2 2" xfId="2318" xr:uid="{00000000-0005-0000-0000-00000E090000}"/>
    <cellStyle name="Percent 55 3" xfId="2319" xr:uid="{00000000-0005-0000-0000-00000F090000}"/>
    <cellStyle name="Percent 56" xfId="2320" xr:uid="{00000000-0005-0000-0000-000010090000}"/>
    <cellStyle name="Percent 56 2" xfId="2321" xr:uid="{00000000-0005-0000-0000-000011090000}"/>
    <cellStyle name="Percent 57" xfId="2322" xr:uid="{00000000-0005-0000-0000-000012090000}"/>
    <cellStyle name="Percent 57 2" xfId="2323" xr:uid="{00000000-0005-0000-0000-000013090000}"/>
    <cellStyle name="Percent 6 10" xfId="2324" xr:uid="{00000000-0005-0000-0000-000014090000}"/>
    <cellStyle name="Percent 6 10 2" xfId="2325" xr:uid="{00000000-0005-0000-0000-000015090000}"/>
    <cellStyle name="Percent 6 10 2 2" xfId="2326" xr:uid="{00000000-0005-0000-0000-000016090000}"/>
    <cellStyle name="Percent 6 11" xfId="2327" xr:uid="{00000000-0005-0000-0000-000017090000}"/>
    <cellStyle name="Percent 6 11 2" xfId="2328" xr:uid="{00000000-0005-0000-0000-000018090000}"/>
    <cellStyle name="Percent 6 11 2 2" xfId="2329" xr:uid="{00000000-0005-0000-0000-000019090000}"/>
    <cellStyle name="Percent 6 12" xfId="2330" xr:uid="{00000000-0005-0000-0000-00001A090000}"/>
    <cellStyle name="Percent 6 12 2" xfId="2331" xr:uid="{00000000-0005-0000-0000-00001B090000}"/>
    <cellStyle name="Percent 6 12 2 2" xfId="2332" xr:uid="{00000000-0005-0000-0000-00001C090000}"/>
    <cellStyle name="Percent 6 13" xfId="2333" xr:uid="{00000000-0005-0000-0000-00001D090000}"/>
    <cellStyle name="Percent 6 13 2" xfId="2334" xr:uid="{00000000-0005-0000-0000-00001E090000}"/>
    <cellStyle name="Percent 6 13 2 2" xfId="2335" xr:uid="{00000000-0005-0000-0000-00001F090000}"/>
    <cellStyle name="Percent 6 14" xfId="2336" xr:uid="{00000000-0005-0000-0000-000020090000}"/>
    <cellStyle name="Percent 6 14 2" xfId="2337" xr:uid="{00000000-0005-0000-0000-000021090000}"/>
    <cellStyle name="Percent 6 14 2 2" xfId="2338" xr:uid="{00000000-0005-0000-0000-000022090000}"/>
    <cellStyle name="Percent 6 15" xfId="2339" xr:uid="{00000000-0005-0000-0000-000023090000}"/>
    <cellStyle name="Percent 6 15 2" xfId="2340" xr:uid="{00000000-0005-0000-0000-000024090000}"/>
    <cellStyle name="Percent 6 15 2 2" xfId="2341" xr:uid="{00000000-0005-0000-0000-000025090000}"/>
    <cellStyle name="Percent 6 16" xfId="2342" xr:uid="{00000000-0005-0000-0000-000026090000}"/>
    <cellStyle name="Percent 6 16 2" xfId="2343" xr:uid="{00000000-0005-0000-0000-000027090000}"/>
    <cellStyle name="Percent 6 16 2 2" xfId="2344" xr:uid="{00000000-0005-0000-0000-000028090000}"/>
    <cellStyle name="Percent 6 17" xfId="2345" xr:uid="{00000000-0005-0000-0000-000029090000}"/>
    <cellStyle name="Percent 6 17 2" xfId="2346" xr:uid="{00000000-0005-0000-0000-00002A090000}"/>
    <cellStyle name="Percent 6 17 2 2" xfId="2347" xr:uid="{00000000-0005-0000-0000-00002B090000}"/>
    <cellStyle name="Percent 6 18" xfId="2348" xr:uid="{00000000-0005-0000-0000-00002C090000}"/>
    <cellStyle name="Percent 6 18 2" xfId="2349" xr:uid="{00000000-0005-0000-0000-00002D090000}"/>
    <cellStyle name="Percent 6 18 2 2" xfId="2350" xr:uid="{00000000-0005-0000-0000-00002E090000}"/>
    <cellStyle name="Percent 6 19" xfId="2351" xr:uid="{00000000-0005-0000-0000-00002F090000}"/>
    <cellStyle name="Percent 6 19 2" xfId="2352" xr:uid="{00000000-0005-0000-0000-000030090000}"/>
    <cellStyle name="Percent 6 19 2 2" xfId="2353" xr:uid="{00000000-0005-0000-0000-000031090000}"/>
    <cellStyle name="Percent 6 2" xfId="2354" xr:uid="{00000000-0005-0000-0000-000032090000}"/>
    <cellStyle name="Percent 6 2 2" xfId="2355" xr:uid="{00000000-0005-0000-0000-000033090000}"/>
    <cellStyle name="Percent 6 2 2 2" xfId="2356" xr:uid="{00000000-0005-0000-0000-000034090000}"/>
    <cellStyle name="Percent 6 20" xfId="2357" xr:uid="{00000000-0005-0000-0000-000035090000}"/>
    <cellStyle name="Percent 6 20 2" xfId="2358" xr:uid="{00000000-0005-0000-0000-000036090000}"/>
    <cellStyle name="Percent 6 20 2 2" xfId="2359" xr:uid="{00000000-0005-0000-0000-000037090000}"/>
    <cellStyle name="Percent 6 21" xfId="2360" xr:uid="{00000000-0005-0000-0000-000038090000}"/>
    <cellStyle name="Percent 6 21 2" xfId="2361" xr:uid="{00000000-0005-0000-0000-000039090000}"/>
    <cellStyle name="Percent 6 21 2 2" xfId="2362" xr:uid="{00000000-0005-0000-0000-00003A090000}"/>
    <cellStyle name="Percent 6 22" xfId="2363" xr:uid="{00000000-0005-0000-0000-00003B090000}"/>
    <cellStyle name="Percent 6 22 2" xfId="2364" xr:uid="{00000000-0005-0000-0000-00003C090000}"/>
    <cellStyle name="Percent 6 22 2 2" xfId="2365" xr:uid="{00000000-0005-0000-0000-00003D090000}"/>
    <cellStyle name="Percent 6 23" xfId="2366" xr:uid="{00000000-0005-0000-0000-00003E090000}"/>
    <cellStyle name="Percent 6 23 2" xfId="2367" xr:uid="{00000000-0005-0000-0000-00003F090000}"/>
    <cellStyle name="Percent 6 23 2 2" xfId="2368" xr:uid="{00000000-0005-0000-0000-000040090000}"/>
    <cellStyle name="Percent 6 24" xfId="2369" xr:uid="{00000000-0005-0000-0000-000041090000}"/>
    <cellStyle name="Percent 6 24 2" xfId="2370" xr:uid="{00000000-0005-0000-0000-000042090000}"/>
    <cellStyle name="Percent 6 24 2 2" xfId="2371" xr:uid="{00000000-0005-0000-0000-000043090000}"/>
    <cellStyle name="Percent 6 25" xfId="2372" xr:uid="{00000000-0005-0000-0000-000044090000}"/>
    <cellStyle name="Percent 6 25 2" xfId="2373" xr:uid="{00000000-0005-0000-0000-000045090000}"/>
    <cellStyle name="Percent 6 25 2 2" xfId="2374" xr:uid="{00000000-0005-0000-0000-000046090000}"/>
    <cellStyle name="Percent 6 26" xfId="2375" xr:uid="{00000000-0005-0000-0000-000047090000}"/>
    <cellStyle name="Percent 6 26 2" xfId="2376" xr:uid="{00000000-0005-0000-0000-000048090000}"/>
    <cellStyle name="Percent 6 26 2 2" xfId="2377" xr:uid="{00000000-0005-0000-0000-000049090000}"/>
    <cellStyle name="Percent 6 3" xfId="2378" xr:uid="{00000000-0005-0000-0000-00004A090000}"/>
    <cellStyle name="Percent 6 3 2" xfId="2379" xr:uid="{00000000-0005-0000-0000-00004B090000}"/>
    <cellStyle name="Percent 6 3 2 2" xfId="2380" xr:uid="{00000000-0005-0000-0000-00004C090000}"/>
    <cellStyle name="Percent 6 4" xfId="2381" xr:uid="{00000000-0005-0000-0000-00004D090000}"/>
    <cellStyle name="Percent 6 4 2" xfId="2382" xr:uid="{00000000-0005-0000-0000-00004E090000}"/>
    <cellStyle name="Percent 6 4 2 2" xfId="2383" xr:uid="{00000000-0005-0000-0000-00004F090000}"/>
    <cellStyle name="Percent 6 5" xfId="2384" xr:uid="{00000000-0005-0000-0000-000050090000}"/>
    <cellStyle name="Percent 6 5 2" xfId="2385" xr:uid="{00000000-0005-0000-0000-000051090000}"/>
    <cellStyle name="Percent 6 5 2 2" xfId="2386" xr:uid="{00000000-0005-0000-0000-000052090000}"/>
    <cellStyle name="Percent 6 6" xfId="2387" xr:uid="{00000000-0005-0000-0000-000053090000}"/>
    <cellStyle name="Percent 6 6 2" xfId="2388" xr:uid="{00000000-0005-0000-0000-000054090000}"/>
    <cellStyle name="Percent 6 6 2 2" xfId="2389" xr:uid="{00000000-0005-0000-0000-000055090000}"/>
    <cellStyle name="Percent 6 7" xfId="2390" xr:uid="{00000000-0005-0000-0000-000056090000}"/>
    <cellStyle name="Percent 6 7 2" xfId="2391" xr:uid="{00000000-0005-0000-0000-000057090000}"/>
    <cellStyle name="Percent 6 7 2 2" xfId="2392" xr:uid="{00000000-0005-0000-0000-000058090000}"/>
    <cellStyle name="Percent 6 8" xfId="2393" xr:uid="{00000000-0005-0000-0000-000059090000}"/>
    <cellStyle name="Percent 6 8 2" xfId="2394" xr:uid="{00000000-0005-0000-0000-00005A090000}"/>
    <cellStyle name="Percent 6 8 2 2" xfId="2395" xr:uid="{00000000-0005-0000-0000-00005B090000}"/>
    <cellStyle name="Percent 6 9" xfId="2396" xr:uid="{00000000-0005-0000-0000-00005C090000}"/>
    <cellStyle name="Percent 6 9 2" xfId="2397" xr:uid="{00000000-0005-0000-0000-00005D090000}"/>
    <cellStyle name="Percent 6 9 2 2" xfId="2398" xr:uid="{00000000-0005-0000-0000-00005E090000}"/>
    <cellStyle name="Percent 61" xfId="2399" xr:uid="{00000000-0005-0000-0000-00005F090000}"/>
    <cellStyle name="Percent 61 2" xfId="2400" xr:uid="{00000000-0005-0000-0000-000060090000}"/>
    <cellStyle name="Percent 61 2 2" xfId="2401" xr:uid="{00000000-0005-0000-0000-000061090000}"/>
    <cellStyle name="Percent 7 10" xfId="2402" xr:uid="{00000000-0005-0000-0000-000062090000}"/>
    <cellStyle name="Percent 7 10 2" xfId="2403" xr:uid="{00000000-0005-0000-0000-000063090000}"/>
    <cellStyle name="Percent 7 10 2 2" xfId="2404" xr:uid="{00000000-0005-0000-0000-000064090000}"/>
    <cellStyle name="Percent 7 11" xfId="2405" xr:uid="{00000000-0005-0000-0000-000065090000}"/>
    <cellStyle name="Percent 7 11 2" xfId="2406" xr:uid="{00000000-0005-0000-0000-000066090000}"/>
    <cellStyle name="Percent 7 11 2 2" xfId="2407" xr:uid="{00000000-0005-0000-0000-000067090000}"/>
    <cellStyle name="Percent 7 12" xfId="2408" xr:uid="{00000000-0005-0000-0000-000068090000}"/>
    <cellStyle name="Percent 7 12 2" xfId="2409" xr:uid="{00000000-0005-0000-0000-000069090000}"/>
    <cellStyle name="Percent 7 12 2 2" xfId="2410" xr:uid="{00000000-0005-0000-0000-00006A090000}"/>
    <cellStyle name="Percent 7 13" xfId="2411" xr:uid="{00000000-0005-0000-0000-00006B090000}"/>
    <cellStyle name="Percent 7 13 2" xfId="2412" xr:uid="{00000000-0005-0000-0000-00006C090000}"/>
    <cellStyle name="Percent 7 13 2 2" xfId="2413" xr:uid="{00000000-0005-0000-0000-00006D090000}"/>
    <cellStyle name="Percent 7 14" xfId="2414" xr:uid="{00000000-0005-0000-0000-00006E090000}"/>
    <cellStyle name="Percent 7 14 2" xfId="2415" xr:uid="{00000000-0005-0000-0000-00006F090000}"/>
    <cellStyle name="Percent 7 14 2 2" xfId="2416" xr:uid="{00000000-0005-0000-0000-000070090000}"/>
    <cellStyle name="Percent 7 15" xfId="2417" xr:uid="{00000000-0005-0000-0000-000071090000}"/>
    <cellStyle name="Percent 7 15 2" xfId="2418" xr:uid="{00000000-0005-0000-0000-000072090000}"/>
    <cellStyle name="Percent 7 15 2 2" xfId="2419" xr:uid="{00000000-0005-0000-0000-000073090000}"/>
    <cellStyle name="Percent 7 16" xfId="2420" xr:uid="{00000000-0005-0000-0000-000074090000}"/>
    <cellStyle name="Percent 7 16 2" xfId="2421" xr:uid="{00000000-0005-0000-0000-000075090000}"/>
    <cellStyle name="Percent 7 16 2 2" xfId="2422" xr:uid="{00000000-0005-0000-0000-000076090000}"/>
    <cellStyle name="Percent 7 17" xfId="2423" xr:uid="{00000000-0005-0000-0000-000077090000}"/>
    <cellStyle name="Percent 7 17 2" xfId="2424" xr:uid="{00000000-0005-0000-0000-000078090000}"/>
    <cellStyle name="Percent 7 17 2 2" xfId="2425" xr:uid="{00000000-0005-0000-0000-000079090000}"/>
    <cellStyle name="Percent 7 18" xfId="2426" xr:uid="{00000000-0005-0000-0000-00007A090000}"/>
    <cellStyle name="Percent 7 18 2" xfId="2427" xr:uid="{00000000-0005-0000-0000-00007B090000}"/>
    <cellStyle name="Percent 7 18 2 2" xfId="2428" xr:uid="{00000000-0005-0000-0000-00007C090000}"/>
    <cellStyle name="Percent 7 19" xfId="2429" xr:uid="{00000000-0005-0000-0000-00007D090000}"/>
    <cellStyle name="Percent 7 19 2" xfId="2430" xr:uid="{00000000-0005-0000-0000-00007E090000}"/>
    <cellStyle name="Percent 7 19 2 2" xfId="2431" xr:uid="{00000000-0005-0000-0000-00007F090000}"/>
    <cellStyle name="Percent 7 2" xfId="2432" xr:uid="{00000000-0005-0000-0000-000080090000}"/>
    <cellStyle name="Percent 7 2 2" xfId="2433" xr:uid="{00000000-0005-0000-0000-000081090000}"/>
    <cellStyle name="Percent 7 2 2 2" xfId="2434" xr:uid="{00000000-0005-0000-0000-000082090000}"/>
    <cellStyle name="Percent 7 20" xfId="2435" xr:uid="{00000000-0005-0000-0000-000083090000}"/>
    <cellStyle name="Percent 7 20 2" xfId="2436" xr:uid="{00000000-0005-0000-0000-000084090000}"/>
    <cellStyle name="Percent 7 20 2 2" xfId="2437" xr:uid="{00000000-0005-0000-0000-000085090000}"/>
    <cellStyle name="Percent 7 21" xfId="2438" xr:uid="{00000000-0005-0000-0000-000086090000}"/>
    <cellStyle name="Percent 7 21 2" xfId="2439" xr:uid="{00000000-0005-0000-0000-000087090000}"/>
    <cellStyle name="Percent 7 21 2 2" xfId="2440" xr:uid="{00000000-0005-0000-0000-000088090000}"/>
    <cellStyle name="Percent 7 22" xfId="2441" xr:uid="{00000000-0005-0000-0000-000089090000}"/>
    <cellStyle name="Percent 7 22 2" xfId="2442" xr:uid="{00000000-0005-0000-0000-00008A090000}"/>
    <cellStyle name="Percent 7 22 2 2" xfId="2443" xr:uid="{00000000-0005-0000-0000-00008B090000}"/>
    <cellStyle name="Percent 7 23" xfId="2444" xr:uid="{00000000-0005-0000-0000-00008C090000}"/>
    <cellStyle name="Percent 7 23 2" xfId="2445" xr:uid="{00000000-0005-0000-0000-00008D090000}"/>
    <cellStyle name="Percent 7 23 2 2" xfId="2446" xr:uid="{00000000-0005-0000-0000-00008E090000}"/>
    <cellStyle name="Percent 7 24" xfId="2447" xr:uid="{00000000-0005-0000-0000-00008F090000}"/>
    <cellStyle name="Percent 7 24 2" xfId="2448" xr:uid="{00000000-0005-0000-0000-000090090000}"/>
    <cellStyle name="Percent 7 24 2 2" xfId="2449" xr:uid="{00000000-0005-0000-0000-000091090000}"/>
    <cellStyle name="Percent 7 25" xfId="2450" xr:uid="{00000000-0005-0000-0000-000092090000}"/>
    <cellStyle name="Percent 7 25 2" xfId="2451" xr:uid="{00000000-0005-0000-0000-000093090000}"/>
    <cellStyle name="Percent 7 25 2 2" xfId="2452" xr:uid="{00000000-0005-0000-0000-000094090000}"/>
    <cellStyle name="Percent 7 26" xfId="2453" xr:uid="{00000000-0005-0000-0000-000095090000}"/>
    <cellStyle name="Percent 7 26 2" xfId="2454" xr:uid="{00000000-0005-0000-0000-000096090000}"/>
    <cellStyle name="Percent 7 26 2 2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3 2 2" xfId="2458" xr:uid="{00000000-0005-0000-0000-00009A090000}"/>
    <cellStyle name="Percent 7 4" xfId="2459" xr:uid="{00000000-0005-0000-0000-00009B090000}"/>
    <cellStyle name="Percent 7 4 2" xfId="2460" xr:uid="{00000000-0005-0000-0000-00009C090000}"/>
    <cellStyle name="Percent 7 4 2 2" xfId="2461" xr:uid="{00000000-0005-0000-0000-00009D090000}"/>
    <cellStyle name="Percent 7 5" xfId="2462" xr:uid="{00000000-0005-0000-0000-00009E090000}"/>
    <cellStyle name="Percent 7 5 2" xfId="2463" xr:uid="{00000000-0005-0000-0000-00009F090000}"/>
    <cellStyle name="Percent 7 5 2 2" xfId="2464" xr:uid="{00000000-0005-0000-0000-0000A0090000}"/>
    <cellStyle name="Percent 7 6" xfId="2465" xr:uid="{00000000-0005-0000-0000-0000A1090000}"/>
    <cellStyle name="Percent 7 6 2" xfId="2466" xr:uid="{00000000-0005-0000-0000-0000A2090000}"/>
    <cellStyle name="Percent 7 6 2 2" xfId="2467" xr:uid="{00000000-0005-0000-0000-0000A3090000}"/>
    <cellStyle name="Percent 7 7" xfId="2468" xr:uid="{00000000-0005-0000-0000-0000A4090000}"/>
    <cellStyle name="Percent 7 7 2" xfId="2469" xr:uid="{00000000-0005-0000-0000-0000A5090000}"/>
    <cellStyle name="Percent 7 7 2 2" xfId="2470" xr:uid="{00000000-0005-0000-0000-0000A6090000}"/>
    <cellStyle name="Percent 7 8" xfId="2471" xr:uid="{00000000-0005-0000-0000-0000A7090000}"/>
    <cellStyle name="Percent 7 8 2" xfId="2472" xr:uid="{00000000-0005-0000-0000-0000A8090000}"/>
    <cellStyle name="Percent 7 8 2 2" xfId="2473" xr:uid="{00000000-0005-0000-0000-0000A9090000}"/>
    <cellStyle name="Percent 7 9" xfId="2474" xr:uid="{00000000-0005-0000-0000-0000AA090000}"/>
    <cellStyle name="Percent 7 9 2" xfId="2475" xr:uid="{00000000-0005-0000-0000-0000AB090000}"/>
    <cellStyle name="Percent 7 9 2 2" xfId="2476" xr:uid="{00000000-0005-0000-0000-0000AC090000}"/>
    <cellStyle name="Percent 9" xfId="2477" xr:uid="{00000000-0005-0000-0000-0000AD090000}"/>
    <cellStyle name="Percent 9 2" xfId="2478" xr:uid="{00000000-0005-0000-0000-0000AE090000}"/>
    <cellStyle name="Percent 9 2 2" xfId="2479" xr:uid="{00000000-0005-0000-0000-0000AF090000}"/>
    <cellStyle name="Percent 9 2 2 2" xfId="2480" xr:uid="{00000000-0005-0000-0000-0000B0090000}"/>
    <cellStyle name="Percent 9 3" xfId="2481" xr:uid="{00000000-0005-0000-0000-0000B1090000}"/>
    <cellStyle name="Percent 9 3 2" xfId="2482" xr:uid="{00000000-0005-0000-0000-0000B2090000}"/>
    <cellStyle name="Percent 9 3 2 2" xfId="2483" xr:uid="{00000000-0005-0000-0000-0000B3090000}"/>
    <cellStyle name="Percent 9 4" xfId="2484" xr:uid="{00000000-0005-0000-0000-0000B4090000}"/>
    <cellStyle name="Percent 9 4 2" xfId="2485" xr:uid="{00000000-0005-0000-0000-0000B5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104775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104775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104775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104775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23</xdr:row>
          <xdr:rowOff>104775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104775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104775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25</xdr:row>
          <xdr:rowOff>104775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104775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26</xdr:row>
          <xdr:rowOff>104775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104775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104775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104775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104775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104775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104775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25</xdr:row>
          <xdr:rowOff>104775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104775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104775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104775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104775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104775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104775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104775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104775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104775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104775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23</xdr:row>
          <xdr:rowOff>104775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104775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104775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25</xdr:row>
          <xdr:rowOff>104775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104775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26</xdr:row>
          <xdr:rowOff>104775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104775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104775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104775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104775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104775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104775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25</xdr:row>
          <xdr:rowOff>104775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18</xdr:row>
          <xdr:rowOff>104775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21</xdr:row>
          <xdr:rowOff>104775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19</xdr:row>
          <xdr:rowOff>104775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20</xdr:row>
          <xdr:rowOff>104775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104775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104775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10</xdr:row>
          <xdr:rowOff>133350</xdr:rowOff>
        </xdr:from>
        <xdr:to>
          <xdr:col>1</xdr:col>
          <xdr:colOff>47625</xdr:colOff>
          <xdr:row>12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12</xdr:row>
          <xdr:rowOff>133350</xdr:rowOff>
        </xdr:from>
        <xdr:to>
          <xdr:col>1</xdr:col>
          <xdr:colOff>47625</xdr:colOff>
          <xdr:row>14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11</xdr:row>
          <xdr:rowOff>142875</xdr:rowOff>
        </xdr:from>
        <xdr:to>
          <xdr:col>1</xdr:col>
          <xdr:colOff>47625</xdr:colOff>
          <xdr:row>13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\AppData\Local\Temp\110908%20Cost%20Certification%20Total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&amp; Dec of Subsidy"/>
      <sheetName val="4% Project Costs"/>
      <sheetName val="Building Basis"/>
      <sheetName val="Deep Rent Skew Unit Dist"/>
      <sheetName val="C- UnitTypes"/>
      <sheetName val="D - UnitTypessq"/>
      <sheetName val="E - LIHTC AppFraction"/>
      <sheetName val="E- SLIHC AppFraction"/>
      <sheetName val="F - Applicable Fraction"/>
      <sheetName val=" Credits Calculations"/>
      <sheetName val="50% Test"/>
      <sheetName val="Rental Subsidy Disclosure"/>
      <sheetName val="A-Total Project"/>
      <sheetName val="Sheet1"/>
      <sheetName val="9% Project Costs"/>
    </sheetNames>
    <sheetDataSet>
      <sheetData sheetId="0">
        <row r="2">
          <cell r="T2" t="str">
            <v>Loan</v>
          </cell>
        </row>
        <row r="3">
          <cell r="T3" t="str">
            <v>Grant</v>
          </cell>
        </row>
        <row r="4">
          <cell r="T4" t="str">
            <v>Equity</v>
          </cell>
        </row>
        <row r="5">
          <cell r="T5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6"/>
  <sheetViews>
    <sheetView tabSelected="1" zoomScaleNormal="100" workbookViewId="0">
      <selection activeCell="C1" sqref="C1:K1"/>
    </sheetView>
  </sheetViews>
  <sheetFormatPr defaultColWidth="9.140625" defaultRowHeight="12.75" x14ac:dyDescent="0.2"/>
  <cols>
    <col min="1" max="1" width="9" style="135" customWidth="1"/>
    <col min="2" max="2" width="7.28515625" style="135" customWidth="1"/>
    <col min="3" max="9" width="8.5703125" style="135" customWidth="1"/>
    <col min="10" max="10" width="9.28515625" style="135" customWidth="1"/>
    <col min="11" max="11" width="8.5703125" style="135" customWidth="1"/>
    <col min="12" max="12" width="9.7109375" style="135" customWidth="1"/>
    <col min="13" max="13" width="8.5703125" style="135" customWidth="1"/>
    <col min="14" max="14" width="9.140625" style="135" customWidth="1"/>
    <col min="15" max="16" width="8.5703125" style="135" customWidth="1"/>
    <col min="17" max="17" width="9.140625" style="135" customWidth="1"/>
    <col min="18" max="16384" width="9.140625" style="135"/>
  </cols>
  <sheetData>
    <row r="1" spans="1:17" ht="14.1" customHeight="1" x14ac:dyDescent="0.2">
      <c r="A1" s="438" t="s">
        <v>121</v>
      </c>
      <c r="B1" s="439"/>
      <c r="C1" s="440"/>
      <c r="D1" s="441"/>
      <c r="E1" s="441"/>
      <c r="F1" s="441"/>
      <c r="G1" s="441"/>
      <c r="H1" s="442"/>
      <c r="I1" s="442"/>
      <c r="J1" s="442"/>
      <c r="K1" s="443"/>
      <c r="L1" s="144"/>
      <c r="M1" s="134"/>
      <c r="N1" s="145"/>
    </row>
    <row r="2" spans="1:17" ht="14.1" customHeight="1" x14ac:dyDescent="0.2">
      <c r="A2" s="438" t="s">
        <v>174</v>
      </c>
      <c r="B2" s="439"/>
      <c r="C2" s="444"/>
      <c r="D2" s="445"/>
      <c r="E2" s="445"/>
      <c r="F2" s="445"/>
      <c r="G2" s="445"/>
      <c r="H2" s="445"/>
      <c r="I2" s="445"/>
      <c r="J2" s="445"/>
      <c r="K2" s="446"/>
      <c r="L2" s="134"/>
      <c r="M2" s="136"/>
      <c r="N2" s="134"/>
    </row>
    <row r="3" spans="1:17" ht="14.1" customHeight="1" x14ac:dyDescent="0.2">
      <c r="A3" s="134"/>
      <c r="C3" s="307" t="s">
        <v>118</v>
      </c>
      <c r="D3" s="429"/>
      <c r="E3" s="430"/>
      <c r="F3" s="430"/>
      <c r="G3" s="430"/>
      <c r="H3" s="430"/>
      <c r="I3" s="430"/>
      <c r="J3" s="430"/>
      <c r="K3" s="431"/>
      <c r="L3" s="141"/>
      <c r="P3" s="134"/>
      <c r="Q3" s="134"/>
    </row>
    <row r="4" spans="1:17" ht="15.75" customHeight="1" x14ac:dyDescent="0.2">
      <c r="A4" s="139"/>
      <c r="C4" s="146" t="s">
        <v>119</v>
      </c>
      <c r="D4" s="429"/>
      <c r="E4" s="430"/>
      <c r="F4" s="430"/>
      <c r="G4" s="430"/>
      <c r="H4" s="430"/>
      <c r="I4" s="430"/>
      <c r="J4" s="431"/>
      <c r="K4" s="137"/>
      <c r="L4" s="141"/>
      <c r="M4" s="134"/>
      <c r="N4" s="141"/>
      <c r="O4" s="147"/>
      <c r="P4" s="147"/>
      <c r="Q4" s="134"/>
    </row>
    <row r="5" spans="1:17" ht="12.75" customHeight="1" x14ac:dyDescent="0.2">
      <c r="A5" s="138"/>
      <c r="C5" s="146" t="s">
        <v>120</v>
      </c>
      <c r="D5" s="429"/>
      <c r="E5" s="430"/>
      <c r="F5" s="430"/>
      <c r="G5" s="430"/>
      <c r="H5" s="430"/>
      <c r="I5" s="430"/>
      <c r="J5" s="431"/>
      <c r="K5" s="137"/>
      <c r="L5" s="141"/>
      <c r="M5" s="134"/>
      <c r="N5" s="148"/>
      <c r="O5" s="149"/>
      <c r="P5" s="149"/>
      <c r="Q5" s="134"/>
    </row>
    <row r="6" spans="1:17" ht="12.75" customHeight="1" x14ac:dyDescent="0.2">
      <c r="A6" s="139"/>
      <c r="C6" s="146"/>
      <c r="D6" s="429"/>
      <c r="E6" s="430"/>
      <c r="F6" s="430"/>
      <c r="G6" s="430"/>
      <c r="H6" s="430"/>
      <c r="I6" s="430"/>
      <c r="J6" s="431"/>
      <c r="L6" s="134"/>
      <c r="M6" s="134"/>
      <c r="N6" s="134"/>
      <c r="O6" s="134"/>
      <c r="P6" s="134"/>
      <c r="Q6" s="134"/>
    </row>
    <row r="7" spans="1:17" ht="12.75" customHeight="1" x14ac:dyDescent="0.2">
      <c r="A7" s="140"/>
      <c r="B7" s="140"/>
      <c r="C7" s="146"/>
      <c r="D7" s="429"/>
      <c r="E7" s="430"/>
      <c r="F7" s="430"/>
      <c r="G7" s="430"/>
      <c r="H7" s="430"/>
      <c r="I7" s="430"/>
      <c r="J7" s="431"/>
      <c r="K7" s="150"/>
      <c r="L7" s="150"/>
      <c r="M7" s="150"/>
      <c r="N7" s="134"/>
      <c r="O7" s="134"/>
      <c r="P7" s="134"/>
      <c r="Q7" s="134"/>
    </row>
    <row r="8" spans="1:17" ht="12.75" customHeight="1" x14ac:dyDescent="0.2">
      <c r="A8" s="140" t="s">
        <v>233</v>
      </c>
      <c r="C8" s="134"/>
      <c r="D8" s="141"/>
      <c r="E8" s="141"/>
      <c r="F8" s="141"/>
      <c r="G8" s="141"/>
      <c r="H8" s="141"/>
      <c r="I8" s="142" t="s">
        <v>13</v>
      </c>
      <c r="J8" s="206"/>
      <c r="K8" s="328"/>
      <c r="L8" s="328"/>
      <c r="N8" s="134"/>
      <c r="O8" s="134"/>
      <c r="P8" s="134"/>
      <c r="Q8" s="134"/>
    </row>
    <row r="9" spans="1:17" ht="12.75" customHeight="1" x14ac:dyDescent="0.2">
      <c r="C9" s="151"/>
      <c r="D9" s="134"/>
      <c r="E9" s="134"/>
      <c r="F9" s="134"/>
      <c r="G9" s="134"/>
      <c r="H9" s="141"/>
      <c r="I9" s="142" t="s">
        <v>14</v>
      </c>
      <c r="J9" s="206"/>
      <c r="K9" s="328"/>
      <c r="L9" s="328"/>
      <c r="N9" s="134"/>
      <c r="O9" s="134"/>
      <c r="P9" s="134"/>
      <c r="Q9" s="134"/>
    </row>
    <row r="10" spans="1:17" ht="12.75" customHeight="1" x14ac:dyDescent="0.2">
      <c r="A10" s="138"/>
      <c r="B10" s="134"/>
      <c r="C10" s="141"/>
      <c r="D10" s="141"/>
      <c r="E10" s="141"/>
      <c r="F10" s="141"/>
      <c r="G10" s="141"/>
      <c r="H10" s="141"/>
      <c r="I10" s="143" t="s">
        <v>232</v>
      </c>
      <c r="J10" s="205" t="s">
        <v>195</v>
      </c>
      <c r="K10" s="328"/>
      <c r="L10" s="328"/>
      <c r="N10" s="134"/>
      <c r="O10" s="134"/>
      <c r="P10" s="134"/>
      <c r="Q10" s="134"/>
    </row>
    <row r="11" spans="1:17" ht="12.75" customHeight="1" x14ac:dyDescent="0.2">
      <c r="A11" s="207"/>
    </row>
    <row r="12" spans="1:17" s="313" customFormat="1" ht="14.1" customHeight="1" x14ac:dyDescent="0.2">
      <c r="B12" s="313" t="s">
        <v>268</v>
      </c>
      <c r="C12" s="308"/>
      <c r="D12" s="309"/>
      <c r="E12" s="309"/>
      <c r="F12" s="309"/>
      <c r="G12" s="310"/>
      <c r="H12" s="311"/>
      <c r="I12" s="312"/>
      <c r="J12" s="329"/>
      <c r="K12" s="329"/>
    </row>
    <row r="13" spans="1:17" s="313" customFormat="1" ht="14.1" customHeight="1" x14ac:dyDescent="0.2">
      <c r="B13" s="313" t="s">
        <v>269</v>
      </c>
      <c r="C13" s="308"/>
      <c r="D13" s="309"/>
      <c r="E13" s="309"/>
      <c r="F13" s="309"/>
      <c r="G13" s="310"/>
      <c r="H13" s="311"/>
      <c r="I13" s="312"/>
      <c r="J13" s="329"/>
      <c r="K13" s="329"/>
    </row>
    <row r="14" spans="1:17" ht="12.75" customHeight="1" x14ac:dyDescent="0.2">
      <c r="A14" s="313"/>
      <c r="B14" s="313" t="s">
        <v>270</v>
      </c>
      <c r="C14" s="308"/>
      <c r="D14" s="309"/>
      <c r="E14" s="313"/>
      <c r="F14" s="314" t="s">
        <v>271</v>
      </c>
      <c r="G14" s="450"/>
      <c r="H14" s="451"/>
      <c r="I14" s="451"/>
      <c r="J14" s="451"/>
      <c r="K14" s="451"/>
      <c r="L14" s="452"/>
      <c r="N14" s="134"/>
      <c r="O14" s="134"/>
      <c r="P14" s="134"/>
      <c r="Q14" s="134"/>
    </row>
    <row r="15" spans="1:17" ht="12.75" customHeight="1" x14ac:dyDescent="0.2">
      <c r="A15" s="313"/>
      <c r="B15" s="313"/>
      <c r="C15" s="308"/>
      <c r="D15" s="309"/>
      <c r="E15" s="313"/>
      <c r="F15" s="314"/>
      <c r="G15" s="315"/>
      <c r="H15" s="316"/>
      <c r="I15" s="316"/>
      <c r="J15" s="316"/>
      <c r="K15" s="316"/>
      <c r="L15" s="316"/>
      <c r="N15" s="134"/>
      <c r="O15" s="134"/>
      <c r="P15" s="134"/>
      <c r="Q15" s="134"/>
    </row>
    <row r="16" spans="1:17" ht="12.75" customHeight="1" x14ac:dyDescent="0.2">
      <c r="A16" s="453" t="s">
        <v>199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141"/>
      <c r="N16" s="141"/>
      <c r="O16" s="141"/>
      <c r="P16" s="141"/>
      <c r="Q16" s="152"/>
    </row>
    <row r="17" spans="1:20" ht="15" customHeight="1" x14ac:dyDescent="0.2">
      <c r="A17" s="432" t="s">
        <v>15</v>
      </c>
      <c r="B17" s="433"/>
      <c r="C17" s="432" t="s">
        <v>7</v>
      </c>
      <c r="D17" s="433"/>
      <c r="E17" s="412" t="s">
        <v>197</v>
      </c>
      <c r="F17" s="412" t="s">
        <v>16</v>
      </c>
      <c r="G17" s="447" t="s">
        <v>17</v>
      </c>
      <c r="H17" s="412" t="s">
        <v>18</v>
      </c>
      <c r="I17" s="412" t="s">
        <v>19</v>
      </c>
      <c r="J17" s="413" t="s">
        <v>20</v>
      </c>
      <c r="K17" s="415" t="s">
        <v>225</v>
      </c>
      <c r="L17" s="415" t="s">
        <v>226</v>
      </c>
      <c r="M17" s="134"/>
      <c r="N17" s="134"/>
      <c r="O17" s="134"/>
      <c r="P17" s="134"/>
      <c r="Q17" s="210"/>
    </row>
    <row r="18" spans="1:20" ht="12.75" customHeight="1" x14ac:dyDescent="0.2">
      <c r="A18" s="434"/>
      <c r="B18" s="435"/>
      <c r="C18" s="434"/>
      <c r="D18" s="435"/>
      <c r="E18" s="413"/>
      <c r="F18" s="413"/>
      <c r="G18" s="448"/>
      <c r="H18" s="413"/>
      <c r="I18" s="413"/>
      <c r="J18" s="413"/>
      <c r="K18" s="420"/>
      <c r="L18" s="416"/>
      <c r="M18" s="134"/>
      <c r="N18" s="134"/>
      <c r="O18" s="134"/>
      <c r="P18" s="134"/>
      <c r="Q18" s="153"/>
    </row>
    <row r="19" spans="1:20" ht="12.75" customHeight="1" x14ac:dyDescent="0.2">
      <c r="A19" s="436"/>
      <c r="B19" s="437"/>
      <c r="C19" s="434"/>
      <c r="D19" s="435"/>
      <c r="E19" s="414"/>
      <c r="F19" s="414"/>
      <c r="G19" s="449"/>
      <c r="H19" s="414"/>
      <c r="I19" s="414"/>
      <c r="J19" s="414"/>
      <c r="K19" s="421"/>
      <c r="L19" s="417"/>
      <c r="M19" s="134"/>
      <c r="N19" s="134"/>
      <c r="O19" s="134"/>
      <c r="P19" s="134"/>
      <c r="Q19" s="153"/>
    </row>
    <row r="20" spans="1:20" ht="12.75" customHeight="1" x14ac:dyDescent="0.2">
      <c r="A20" s="409"/>
      <c r="B20" s="410"/>
      <c r="C20" s="422"/>
      <c r="D20" s="422"/>
      <c r="E20" s="154"/>
      <c r="F20" s="155"/>
      <c r="G20" s="208"/>
      <c r="H20" s="209"/>
      <c r="I20" s="155"/>
      <c r="J20" s="155"/>
      <c r="K20" s="155"/>
      <c r="L20" s="155"/>
      <c r="M20" s="134"/>
      <c r="N20" s="134"/>
      <c r="O20" s="134"/>
      <c r="P20" s="152"/>
      <c r="Q20" s="134"/>
      <c r="R20" s="134"/>
      <c r="S20" s="134"/>
    </row>
    <row r="21" spans="1:20" ht="12.75" customHeight="1" x14ac:dyDescent="0.2">
      <c r="A21" s="409"/>
      <c r="B21" s="410"/>
      <c r="C21" s="406"/>
      <c r="D21" s="406"/>
      <c r="E21" s="154"/>
      <c r="F21" s="155"/>
      <c r="G21" s="208"/>
      <c r="H21" s="209"/>
      <c r="I21" s="155"/>
      <c r="J21" s="155"/>
      <c r="K21" s="155"/>
      <c r="L21" s="155"/>
      <c r="M21" s="134"/>
      <c r="N21" s="134"/>
      <c r="O21" s="134"/>
      <c r="P21" s="152"/>
      <c r="Q21" s="134"/>
      <c r="R21" s="134"/>
      <c r="S21" s="134"/>
    </row>
    <row r="22" spans="1:20" ht="12.75" customHeight="1" x14ac:dyDescent="0.2">
      <c r="A22" s="409"/>
      <c r="B22" s="410"/>
      <c r="C22" s="406"/>
      <c r="D22" s="406"/>
      <c r="E22" s="154"/>
      <c r="F22" s="155"/>
      <c r="G22" s="208"/>
      <c r="H22" s="209"/>
      <c r="I22" s="155"/>
      <c r="J22" s="155"/>
      <c r="K22" s="155"/>
      <c r="L22" s="155"/>
      <c r="M22" s="134"/>
      <c r="N22" s="134"/>
      <c r="O22" s="134"/>
      <c r="P22" s="152"/>
      <c r="Q22" s="134"/>
      <c r="R22" s="134"/>
      <c r="S22" s="134"/>
    </row>
    <row r="23" spans="1:20" ht="12.75" customHeight="1" x14ac:dyDescent="0.2">
      <c r="A23" s="409"/>
      <c r="B23" s="410"/>
      <c r="C23" s="406"/>
      <c r="D23" s="406"/>
      <c r="E23" s="154"/>
      <c r="F23" s="155"/>
      <c r="G23" s="208"/>
      <c r="H23" s="209"/>
      <c r="I23" s="155"/>
      <c r="J23" s="155"/>
      <c r="K23" s="155"/>
      <c r="L23" s="155"/>
      <c r="M23" s="134"/>
      <c r="N23" s="134"/>
      <c r="O23" s="134"/>
      <c r="P23" s="152"/>
      <c r="Q23" s="134"/>
      <c r="R23" s="134"/>
      <c r="S23" s="134"/>
    </row>
    <row r="24" spans="1:20" ht="12.75" customHeight="1" x14ac:dyDescent="0.2">
      <c r="A24" s="409"/>
      <c r="B24" s="410"/>
      <c r="C24" s="406"/>
      <c r="D24" s="406"/>
      <c r="E24" s="154"/>
      <c r="F24" s="155"/>
      <c r="G24" s="208"/>
      <c r="H24" s="209"/>
      <c r="I24" s="155"/>
      <c r="J24" s="155"/>
      <c r="K24" s="155"/>
      <c r="L24" s="155"/>
      <c r="M24" s="134"/>
      <c r="N24" s="134"/>
      <c r="O24" s="134"/>
      <c r="P24" s="152"/>
      <c r="Q24" s="134"/>
      <c r="R24" s="134"/>
      <c r="S24" s="134"/>
    </row>
    <row r="25" spans="1:20" ht="12.75" customHeight="1" x14ac:dyDescent="0.2">
      <c r="A25" s="409"/>
      <c r="B25" s="410"/>
      <c r="C25" s="406"/>
      <c r="D25" s="406"/>
      <c r="E25" s="154"/>
      <c r="F25" s="155"/>
      <c r="G25" s="208"/>
      <c r="H25" s="209"/>
      <c r="I25" s="155"/>
      <c r="J25" s="155"/>
      <c r="K25" s="155"/>
      <c r="L25" s="155"/>
      <c r="M25" s="134"/>
      <c r="N25" s="134"/>
      <c r="O25" s="134"/>
      <c r="P25" s="152"/>
      <c r="Q25" s="134"/>
      <c r="R25" s="134"/>
      <c r="S25" s="134"/>
    </row>
    <row r="26" spans="1:20" ht="12.75" customHeight="1" x14ac:dyDescent="0.2">
      <c r="A26" s="409"/>
      <c r="B26" s="410"/>
      <c r="C26" s="406"/>
      <c r="D26" s="406"/>
      <c r="E26" s="154"/>
      <c r="F26" s="155"/>
      <c r="G26" s="208"/>
      <c r="H26" s="209"/>
      <c r="I26" s="155"/>
      <c r="J26" s="155"/>
      <c r="K26" s="155"/>
      <c r="L26" s="155"/>
      <c r="M26" s="134"/>
      <c r="N26" s="134"/>
      <c r="O26" s="134"/>
      <c r="P26" s="152"/>
      <c r="Q26" s="134"/>
      <c r="R26" s="134"/>
      <c r="S26" s="134"/>
    </row>
    <row r="27" spans="1:20" ht="12.75" customHeight="1" x14ac:dyDescent="0.2">
      <c r="A27" s="409"/>
      <c r="B27" s="410"/>
      <c r="C27" s="406"/>
      <c r="D27" s="406"/>
      <c r="E27" s="154"/>
      <c r="F27" s="155"/>
      <c r="G27" s="208"/>
      <c r="H27" s="209"/>
      <c r="I27" s="155"/>
      <c r="J27" s="155"/>
      <c r="K27" s="155"/>
      <c r="L27" s="155"/>
      <c r="M27" s="134"/>
      <c r="N27" s="134"/>
      <c r="O27" s="134"/>
      <c r="P27" s="152"/>
      <c r="Q27" s="134"/>
      <c r="R27" s="134"/>
      <c r="S27" s="134"/>
    </row>
    <row r="28" spans="1:20" ht="12.75" customHeight="1" x14ac:dyDescent="0.2">
      <c r="A28" s="409"/>
      <c r="B28" s="410"/>
      <c r="C28" s="406"/>
      <c r="D28" s="406"/>
      <c r="E28" s="154"/>
      <c r="F28" s="155"/>
      <c r="G28" s="208"/>
      <c r="H28" s="209"/>
      <c r="I28" s="155"/>
      <c r="J28" s="155"/>
      <c r="K28" s="155"/>
      <c r="L28" s="155"/>
      <c r="M28" s="134"/>
      <c r="N28" s="134"/>
      <c r="O28" s="134"/>
      <c r="P28" s="152"/>
      <c r="Q28" s="134"/>
      <c r="R28" s="134"/>
      <c r="S28" s="134"/>
    </row>
    <row r="29" spans="1:20" ht="12.75" customHeight="1" x14ac:dyDescent="0.2">
      <c r="A29" s="409"/>
      <c r="B29" s="410"/>
      <c r="C29" s="406"/>
      <c r="D29" s="406"/>
      <c r="E29" s="154"/>
      <c r="F29" s="155"/>
      <c r="G29" s="208"/>
      <c r="H29" s="209"/>
      <c r="I29" s="155"/>
      <c r="J29" s="155"/>
      <c r="K29" s="155"/>
      <c r="L29" s="155"/>
      <c r="M29" s="134"/>
      <c r="N29" s="134"/>
      <c r="O29" s="134"/>
      <c r="P29" s="152"/>
      <c r="Q29" s="134"/>
      <c r="R29" s="134"/>
      <c r="S29" s="134"/>
    </row>
    <row r="30" spans="1:20" ht="27.6" customHeight="1" x14ac:dyDescent="0.2">
      <c r="A30" s="407" t="s">
        <v>234</v>
      </c>
      <c r="B30" s="408"/>
      <c r="C30" s="418">
        <f>SUM(C20:C29)</f>
        <v>0</v>
      </c>
      <c r="D30" s="419"/>
      <c r="G30" s="156"/>
      <c r="H30" s="157"/>
      <c r="I30" s="157"/>
      <c r="J30" s="158"/>
      <c r="K30" s="158"/>
      <c r="L30" s="158"/>
      <c r="M30" s="158"/>
      <c r="N30" s="158"/>
      <c r="O30" s="158"/>
      <c r="P30" s="158"/>
      <c r="Q30" s="159"/>
      <c r="R30" s="158"/>
      <c r="S30" s="158"/>
      <c r="T30" s="158"/>
    </row>
    <row r="31" spans="1:20" x14ac:dyDescent="0.2">
      <c r="I31" s="152"/>
      <c r="J31" s="152"/>
      <c r="K31" s="152"/>
      <c r="M31" s="152"/>
    </row>
    <row r="32" spans="1:20" x14ac:dyDescent="0.2">
      <c r="A32" s="411" t="s">
        <v>200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152"/>
    </row>
    <row r="33" spans="4:16" ht="26.45" customHeight="1" x14ac:dyDescent="0.2">
      <c r="D33" s="427" t="s">
        <v>171</v>
      </c>
      <c r="E33" s="427"/>
      <c r="F33" s="427"/>
      <c r="G33" s="427" t="s">
        <v>198</v>
      </c>
      <c r="H33" s="427"/>
      <c r="I33" s="427" t="s">
        <v>201</v>
      </c>
      <c r="J33" s="427"/>
      <c r="O33" s="160"/>
      <c r="P33" s="152"/>
    </row>
    <row r="34" spans="4:16" x14ac:dyDescent="0.2">
      <c r="D34" s="426"/>
      <c r="E34" s="426"/>
      <c r="F34" s="426"/>
      <c r="G34" s="423"/>
      <c r="H34" s="423"/>
      <c r="I34" s="428"/>
      <c r="J34" s="428"/>
      <c r="O34" s="160"/>
      <c r="P34" s="152"/>
    </row>
    <row r="35" spans="4:16" x14ac:dyDescent="0.2">
      <c r="D35" s="426"/>
      <c r="E35" s="426"/>
      <c r="F35" s="426"/>
      <c r="G35" s="423"/>
      <c r="H35" s="423"/>
      <c r="I35" s="428"/>
      <c r="J35" s="428"/>
      <c r="O35" s="160"/>
      <c r="P35" s="152"/>
    </row>
    <row r="36" spans="4:16" x14ac:dyDescent="0.2">
      <c r="D36" s="426"/>
      <c r="E36" s="426"/>
      <c r="F36" s="426"/>
      <c r="G36" s="423"/>
      <c r="H36" s="423"/>
      <c r="I36" s="428"/>
      <c r="J36" s="428"/>
      <c r="O36" s="160"/>
      <c r="P36" s="152"/>
    </row>
    <row r="37" spans="4:16" x14ac:dyDescent="0.2">
      <c r="D37" s="426"/>
      <c r="E37" s="426"/>
      <c r="F37" s="426"/>
      <c r="G37" s="423"/>
      <c r="H37" s="423"/>
      <c r="I37" s="428"/>
      <c r="J37" s="428"/>
      <c r="L37" s="152"/>
      <c r="M37" s="152"/>
      <c r="N37" s="152"/>
      <c r="P37" s="152"/>
    </row>
    <row r="38" spans="4:16" x14ac:dyDescent="0.2">
      <c r="D38" s="135" t="s">
        <v>202</v>
      </c>
    </row>
    <row r="41" spans="4:16" x14ac:dyDescent="0.2">
      <c r="D41" s="411" t="s">
        <v>203</v>
      </c>
      <c r="E41" s="424"/>
      <c r="F41" s="424"/>
      <c r="G41" s="424"/>
      <c r="H41" s="424"/>
      <c r="I41" s="424"/>
      <c r="J41" s="424"/>
    </row>
    <row r="42" spans="4:16" x14ac:dyDescent="0.2">
      <c r="D42" s="425"/>
      <c r="E42" s="425"/>
      <c r="F42" s="425"/>
      <c r="G42" s="425"/>
      <c r="H42" s="425"/>
      <c r="I42" s="425"/>
      <c r="J42" s="425"/>
    </row>
    <row r="43" spans="4:16" x14ac:dyDescent="0.2">
      <c r="D43" s="425"/>
      <c r="E43" s="425"/>
      <c r="F43" s="425"/>
      <c r="G43" s="425"/>
      <c r="H43" s="425"/>
      <c r="I43" s="425"/>
      <c r="J43" s="425"/>
    </row>
    <row r="44" spans="4:16" x14ac:dyDescent="0.2">
      <c r="D44" s="425"/>
      <c r="E44" s="425"/>
      <c r="F44" s="425"/>
      <c r="G44" s="425"/>
      <c r="H44" s="425"/>
      <c r="I44" s="425"/>
      <c r="J44" s="425"/>
    </row>
    <row r="45" spans="4:16" x14ac:dyDescent="0.2">
      <c r="D45" s="425"/>
      <c r="E45" s="425"/>
      <c r="F45" s="425"/>
      <c r="G45" s="425"/>
      <c r="H45" s="425"/>
      <c r="I45" s="425"/>
      <c r="J45" s="425"/>
    </row>
    <row r="46" spans="4:16" x14ac:dyDescent="0.2">
      <c r="D46" s="425"/>
      <c r="E46" s="425"/>
      <c r="F46" s="425"/>
      <c r="G46" s="425"/>
      <c r="H46" s="425"/>
      <c r="I46" s="425"/>
      <c r="J46" s="425"/>
    </row>
  </sheetData>
  <sheetProtection sheet="1" scenarios="1" selectLockedCells="1"/>
  <mergeCells count="65">
    <mergeCell ref="D44:J44"/>
    <mergeCell ref="D45:J45"/>
    <mergeCell ref="D46:J46"/>
    <mergeCell ref="A1:B1"/>
    <mergeCell ref="A2:B2"/>
    <mergeCell ref="D7:J7"/>
    <mergeCell ref="C1:K1"/>
    <mergeCell ref="C2:K2"/>
    <mergeCell ref="D5:J5"/>
    <mergeCell ref="D3:K3"/>
    <mergeCell ref="D4:J4"/>
    <mergeCell ref="G17:G19"/>
    <mergeCell ref="A25:B25"/>
    <mergeCell ref="A26:B26"/>
    <mergeCell ref="J17:J19"/>
    <mergeCell ref="G14:L14"/>
    <mergeCell ref="D6:J6"/>
    <mergeCell ref="D37:F37"/>
    <mergeCell ref="A17:B19"/>
    <mergeCell ref="C17:D19"/>
    <mergeCell ref="A20:B20"/>
    <mergeCell ref="A21:B21"/>
    <mergeCell ref="D35:F35"/>
    <mergeCell ref="D34:F34"/>
    <mergeCell ref="I34:J34"/>
    <mergeCell ref="I33:J33"/>
    <mergeCell ref="A24:B24"/>
    <mergeCell ref="A16:L16"/>
    <mergeCell ref="C24:D24"/>
    <mergeCell ref="C25:D25"/>
    <mergeCell ref="D43:J43"/>
    <mergeCell ref="D36:F36"/>
    <mergeCell ref="G33:H33"/>
    <mergeCell ref="G36:H36"/>
    <mergeCell ref="G37:H37"/>
    <mergeCell ref="I35:J35"/>
    <mergeCell ref="I36:J36"/>
    <mergeCell ref="I37:J37"/>
    <mergeCell ref="G35:H35"/>
    <mergeCell ref="D33:F33"/>
    <mergeCell ref="D42:J42"/>
    <mergeCell ref="A27:B27"/>
    <mergeCell ref="A29:B29"/>
    <mergeCell ref="E17:E19"/>
    <mergeCell ref="F17:F19"/>
    <mergeCell ref="G34:H34"/>
    <mergeCell ref="A22:B22"/>
    <mergeCell ref="H17:H19"/>
    <mergeCell ref="A23:B23"/>
    <mergeCell ref="D41:J41"/>
    <mergeCell ref="A30:B30"/>
    <mergeCell ref="A28:B28"/>
    <mergeCell ref="A32:L32"/>
    <mergeCell ref="I17:I19"/>
    <mergeCell ref="L17:L19"/>
    <mergeCell ref="C29:D29"/>
    <mergeCell ref="C30:D30"/>
    <mergeCell ref="K17:K19"/>
    <mergeCell ref="C20:D20"/>
    <mergeCell ref="C21:D21"/>
    <mergeCell ref="C22:D22"/>
    <mergeCell ref="C23:D23"/>
    <mergeCell ref="C26:D26"/>
    <mergeCell ref="C27:D27"/>
    <mergeCell ref="C28:D28"/>
  </mergeCells>
  <printOptions horizontalCentered="1"/>
  <pageMargins left="0.5" right="0.5" top="1.1399999999999999" bottom="0.5" header="0.5" footer="0.3"/>
  <pageSetup scale="94" fitToHeight="0" orientation="portrait" r:id="rId1"/>
  <headerFooter>
    <oddHeader>&amp;C&amp;"Calibri,Bold"&amp;11New York State Homes and Community Renewal Housing Credit Cost Certification
New Construction, Multiple Building Project
 Summary and Declaration of Subsidies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4" name="Check Box 89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104775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104775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104775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104775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" name="Check Box 94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23</xdr:row>
                    <xdr:rowOff>104775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" name="Check Box 95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104775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Check Box 96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104775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1" name="Check Box 97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104775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" name="Check Box 100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104775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3" name="Check Box 101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26</xdr:row>
                    <xdr:rowOff>104775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104775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5" name="Check Box 103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104775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Check Box 104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104775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7" name="Check Box 105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104775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8" name="Check Box 106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104775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9" name="Check Box 107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104775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104775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Check Box 109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104775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Check Box 110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104775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3" name="Check Box 111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104775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4" name="Check Box 112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104775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5" name="Check Box 113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104775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6" name="Check Box 114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104775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7" name="Check Box 188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104775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8" name="Check Box 189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104775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9" name="Check Box 190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104775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0" name="Check Box 191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104775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1" name="Check Box 192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23</xdr:row>
                    <xdr:rowOff>104775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2" name="Check Box 193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104775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3" name="Check Box 194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104775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4" name="Check Box 195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104775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5" name="Check Box 196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104775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6" name="Check Box 197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26</xdr:row>
                    <xdr:rowOff>104775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7" name="Check Box 198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104775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8" name="Check Box 199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104775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9" name="Check Box 200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104775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0" name="Check Box 201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104775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1" name="Check Box 202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104775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2" name="Check Box 203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104775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3" name="Check Box 204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104775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4" name="Check Box 205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18</xdr:row>
                    <xdr:rowOff>104775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5" name="Check Box 206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21</xdr:row>
                    <xdr:rowOff>104775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6" name="Check Box 207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19</xdr:row>
                    <xdr:rowOff>104775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7" name="Check Box 208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20</xdr:row>
                    <xdr:rowOff>104775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8" name="Check Box 209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104775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9" name="Check Box 210">
              <controlPr locked="0"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104775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0" name="Check Box 211">
              <controlPr defaultSize="0" autoFill="0" autoLine="0" autoPict="0">
                <anchor moveWithCells="1">
                  <from>
                    <xdr:col>0</xdr:col>
                    <xdr:colOff>361950</xdr:colOff>
                    <xdr:row>10</xdr:row>
                    <xdr:rowOff>133350</xdr:rowOff>
                  </from>
                  <to>
                    <xdr:col>1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1" name="Check Box 212">
              <controlPr defaultSize="0" autoFill="0" autoLine="0" autoPict="0">
                <anchor moveWithCells="1">
                  <from>
                    <xdr:col>0</xdr:col>
                    <xdr:colOff>361950</xdr:colOff>
                    <xdr:row>12</xdr:row>
                    <xdr:rowOff>133350</xdr:rowOff>
                  </from>
                  <to>
                    <xdr:col>1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2" name="Check Box 213">
              <controlPr defaultSize="0" autoFill="0" autoLine="0" autoPict="0">
                <anchor moveWithCells="1">
                  <from>
                    <xdr:col>0</xdr:col>
                    <xdr:colOff>361950</xdr:colOff>
                    <xdr:row>11</xdr:row>
                    <xdr:rowOff>142875</xdr:rowOff>
                  </from>
                  <to>
                    <xdr:col>1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69"/>
  <sheetViews>
    <sheetView zoomScale="90" zoomScaleNormal="90" workbookViewId="0">
      <pane xSplit="2" ySplit="5" topLeftCell="C6" activePane="bottomRight" state="frozen"/>
      <selection activeCell="H15" sqref="H15"/>
      <selection pane="topRight" activeCell="H15" sqref="H15"/>
      <selection pane="bottomLeft" activeCell="H15" sqref="H15"/>
      <selection pane="bottomRight" activeCell="C8" sqref="C8"/>
    </sheetView>
  </sheetViews>
  <sheetFormatPr defaultRowHeight="12.75" x14ac:dyDescent="0.2"/>
  <cols>
    <col min="1" max="1" width="3.7109375" customWidth="1"/>
    <col min="2" max="2" width="27.85546875" customWidth="1"/>
    <col min="11" max="11" width="9.5703125" customWidth="1"/>
    <col min="12" max="12" width="10.140625" customWidth="1"/>
    <col min="14" max="14" width="9.5703125" customWidth="1"/>
    <col min="15" max="15" width="11.85546875" customWidth="1"/>
    <col min="16" max="16" width="12.85546875" customWidth="1"/>
  </cols>
  <sheetData>
    <row r="1" spans="1:16" ht="13.5" thickBot="1" x14ac:dyDescent="0.25">
      <c r="B1" s="53" t="s">
        <v>6</v>
      </c>
      <c r="C1" s="468" t="str">
        <f>Project_Name_Formula</f>
        <v/>
      </c>
      <c r="D1" s="468"/>
      <c r="E1" s="468"/>
      <c r="F1" s="468"/>
      <c r="G1" s="2"/>
      <c r="I1" s="2"/>
      <c r="J1" s="2"/>
      <c r="K1" s="2"/>
      <c r="L1" s="2"/>
      <c r="M1" s="2"/>
      <c r="N1" s="54" t="s">
        <v>179</v>
      </c>
      <c r="O1" s="454" t="str">
        <f>Project_ID_Formula</f>
        <v/>
      </c>
      <c r="P1" s="454"/>
    </row>
    <row r="2" spans="1:16" ht="13.5" thickBot="1" x14ac:dyDescent="0.25">
      <c r="A2" s="2"/>
      <c r="B2" s="55"/>
      <c r="C2" s="2"/>
      <c r="D2" s="3"/>
      <c r="E2" s="1" t="s">
        <v>172</v>
      </c>
      <c r="F2" s="161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463"/>
      <c r="B3" s="463"/>
      <c r="C3" s="466"/>
      <c r="D3" s="466"/>
      <c r="E3" s="466"/>
      <c r="F3" s="466"/>
      <c r="G3" s="467"/>
      <c r="H3" s="467"/>
      <c r="I3" s="80"/>
      <c r="J3" s="81"/>
      <c r="K3" s="82"/>
      <c r="L3" s="82"/>
      <c r="M3" s="82"/>
      <c r="N3" s="82"/>
      <c r="O3" s="82"/>
      <c r="P3" s="82"/>
    </row>
    <row r="4" spans="1:16" x14ac:dyDescent="0.2">
      <c r="A4" s="83"/>
      <c r="B4" s="84" t="s">
        <v>23</v>
      </c>
      <c r="C4" s="85" t="s">
        <v>21</v>
      </c>
      <c r="D4" s="85" t="s">
        <v>21</v>
      </c>
      <c r="E4" s="85" t="s">
        <v>21</v>
      </c>
      <c r="F4" s="85" t="s">
        <v>21</v>
      </c>
      <c r="G4" s="85" t="s">
        <v>21</v>
      </c>
      <c r="H4" s="85" t="s">
        <v>21</v>
      </c>
      <c r="I4" s="86"/>
      <c r="J4" s="87"/>
      <c r="K4" s="88"/>
      <c r="L4" s="88"/>
      <c r="M4" s="88"/>
      <c r="N4" s="88"/>
      <c r="O4" s="88"/>
      <c r="P4" s="86"/>
    </row>
    <row r="5" spans="1:16" ht="72.599999999999994" customHeight="1" x14ac:dyDescent="0.2">
      <c r="A5" s="119"/>
      <c r="B5" s="162"/>
      <c r="C5" s="163"/>
      <c r="D5" s="163"/>
      <c r="E5" s="163"/>
      <c r="F5" s="163"/>
      <c r="G5" s="163"/>
      <c r="H5" s="163"/>
      <c r="I5" s="164" t="s">
        <v>204</v>
      </c>
      <c r="J5" s="165" t="s">
        <v>108</v>
      </c>
      <c r="K5" s="166" t="s">
        <v>224</v>
      </c>
      <c r="L5" s="168" t="s">
        <v>223</v>
      </c>
      <c r="M5" s="168" t="s">
        <v>109</v>
      </c>
      <c r="N5" s="167" t="s">
        <v>180</v>
      </c>
      <c r="O5" s="166" t="s">
        <v>208</v>
      </c>
      <c r="P5" s="167" t="s">
        <v>222</v>
      </c>
    </row>
    <row r="6" spans="1:16" x14ac:dyDescent="0.2">
      <c r="A6" s="89"/>
      <c r="B6" s="90"/>
      <c r="C6" s="458"/>
      <c r="D6" s="459"/>
      <c r="E6" s="459"/>
      <c r="F6" s="459"/>
      <c r="G6" s="459"/>
      <c r="H6" s="459"/>
      <c r="I6" s="459"/>
      <c r="J6" s="91"/>
      <c r="K6" s="92"/>
      <c r="L6" s="92"/>
      <c r="M6" s="92"/>
      <c r="N6" s="92"/>
      <c r="O6" s="92"/>
      <c r="P6" s="93"/>
    </row>
    <row r="7" spans="1:16" ht="12.75" customHeight="1" x14ac:dyDescent="0.2">
      <c r="A7" s="89"/>
      <c r="B7" s="94" t="s">
        <v>10</v>
      </c>
      <c r="C7" s="460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2"/>
    </row>
    <row r="8" spans="1:16" x14ac:dyDescent="0.2">
      <c r="A8" s="95" t="s">
        <v>24</v>
      </c>
      <c r="B8" s="96" t="s">
        <v>2</v>
      </c>
      <c r="C8" s="97"/>
      <c r="D8" s="97"/>
      <c r="E8" s="97"/>
      <c r="F8" s="97"/>
      <c r="G8" s="97"/>
      <c r="H8" s="97"/>
      <c r="I8" s="98"/>
      <c r="J8" s="99">
        <f>SUM(C8:H8)</f>
        <v>0</v>
      </c>
      <c r="K8" s="320"/>
      <c r="L8" s="320"/>
      <c r="M8" s="320"/>
      <c r="N8" s="133"/>
      <c r="O8" s="132"/>
      <c r="P8" s="320"/>
    </row>
    <row r="9" spans="1:16" x14ac:dyDescent="0.2">
      <c r="A9" s="95" t="s">
        <v>25</v>
      </c>
      <c r="B9" s="96" t="s">
        <v>0</v>
      </c>
      <c r="C9" s="97"/>
      <c r="D9" s="97"/>
      <c r="E9" s="97"/>
      <c r="F9" s="97"/>
      <c r="G9" s="97"/>
      <c r="H9" s="97"/>
      <c r="I9" s="98"/>
      <c r="J9" s="99">
        <f>SUM(C9:H9)</f>
        <v>0</v>
      </c>
      <c r="K9" s="321"/>
      <c r="L9" s="321"/>
      <c r="M9" s="321"/>
      <c r="N9" s="171"/>
      <c r="O9" s="133"/>
      <c r="P9" s="321"/>
    </row>
    <row r="10" spans="1:16" x14ac:dyDescent="0.2">
      <c r="A10" s="95" t="s">
        <v>26</v>
      </c>
      <c r="B10" s="96" t="s">
        <v>181</v>
      </c>
      <c r="C10" s="97"/>
      <c r="D10" s="97"/>
      <c r="E10" s="97"/>
      <c r="F10" s="97"/>
      <c r="G10" s="97"/>
      <c r="H10" s="97"/>
      <c r="I10" s="98"/>
      <c r="J10" s="99"/>
      <c r="K10" s="321"/>
      <c r="L10" s="321"/>
      <c r="M10" s="321"/>
      <c r="N10" s="133"/>
      <c r="O10" s="133"/>
      <c r="P10" s="321"/>
    </row>
    <row r="11" spans="1:16" x14ac:dyDescent="0.2">
      <c r="A11" s="187" t="s">
        <v>27</v>
      </c>
      <c r="B11" s="177" t="s">
        <v>182</v>
      </c>
      <c r="C11" s="178">
        <f t="shared" ref="C11:I11" si="0">SUM(C8:C9)</f>
        <v>0</v>
      </c>
      <c r="D11" s="178">
        <f t="shared" si="0"/>
        <v>0</v>
      </c>
      <c r="E11" s="178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9">
        <f t="shared" ref="J11:P11" si="1">SUM(J8:J10)</f>
        <v>0</v>
      </c>
      <c r="K11" s="180">
        <f t="shared" si="1"/>
        <v>0</v>
      </c>
      <c r="L11" s="180">
        <f t="shared" si="1"/>
        <v>0</v>
      </c>
      <c r="M11" s="180">
        <f t="shared" si="1"/>
        <v>0</v>
      </c>
      <c r="N11" s="196">
        <f t="shared" si="1"/>
        <v>0</v>
      </c>
      <c r="O11" s="180">
        <f t="shared" si="1"/>
        <v>0</v>
      </c>
      <c r="P11" s="178">
        <f t="shared" si="1"/>
        <v>0</v>
      </c>
    </row>
    <row r="12" spans="1:16" x14ac:dyDescent="0.2">
      <c r="A12" s="176"/>
      <c r="B12" s="105" t="s">
        <v>9</v>
      </c>
      <c r="C12" s="185"/>
      <c r="D12" s="185"/>
      <c r="E12" s="185"/>
      <c r="F12" s="185"/>
      <c r="G12" s="185"/>
      <c r="H12" s="185"/>
      <c r="I12" s="185"/>
      <c r="J12" s="186"/>
      <c r="K12" s="185"/>
      <c r="L12" s="185"/>
      <c r="M12" s="185"/>
      <c r="N12" s="185"/>
      <c r="O12" s="185"/>
      <c r="P12" s="121"/>
    </row>
    <row r="13" spans="1:16" x14ac:dyDescent="0.2">
      <c r="A13" s="112" t="s">
        <v>29</v>
      </c>
      <c r="B13" s="181" t="s">
        <v>28</v>
      </c>
      <c r="C13" s="182"/>
      <c r="D13" s="182"/>
      <c r="E13" s="182"/>
      <c r="F13" s="182"/>
      <c r="G13" s="182"/>
      <c r="H13" s="182"/>
      <c r="I13" s="183"/>
      <c r="J13" s="184">
        <f t="shared" ref="J13:J33" si="2">SUM(C13:H13)</f>
        <v>0</v>
      </c>
      <c r="K13" s="322"/>
      <c r="L13" s="322"/>
      <c r="M13" s="322"/>
      <c r="N13" s="192"/>
      <c r="O13" s="322"/>
      <c r="P13" s="322"/>
    </row>
    <row r="14" spans="1:16" x14ac:dyDescent="0.2">
      <c r="A14" s="95" t="s">
        <v>31</v>
      </c>
      <c r="B14" s="96" t="s">
        <v>30</v>
      </c>
      <c r="C14" s="97"/>
      <c r="D14" s="97"/>
      <c r="E14" s="97"/>
      <c r="F14" s="97"/>
      <c r="G14" s="97"/>
      <c r="H14" s="97"/>
      <c r="I14" s="98"/>
      <c r="J14" s="99">
        <f t="shared" si="2"/>
        <v>0</v>
      </c>
      <c r="K14" s="321"/>
      <c r="L14" s="321"/>
      <c r="M14" s="321"/>
      <c r="N14" s="171"/>
      <c r="O14" s="321"/>
      <c r="P14" s="321"/>
    </row>
    <row r="15" spans="1:16" x14ac:dyDescent="0.2">
      <c r="A15" s="95" t="s">
        <v>33</v>
      </c>
      <c r="B15" s="96" t="s">
        <v>32</v>
      </c>
      <c r="C15" s="97"/>
      <c r="D15" s="97"/>
      <c r="E15" s="97"/>
      <c r="F15" s="97"/>
      <c r="G15" s="97"/>
      <c r="H15" s="97"/>
      <c r="I15" s="98"/>
      <c r="J15" s="99">
        <f t="shared" si="2"/>
        <v>0</v>
      </c>
      <c r="K15" s="321"/>
      <c r="L15" s="321"/>
      <c r="M15" s="321"/>
      <c r="N15" s="171"/>
      <c r="O15" s="321"/>
      <c r="P15" s="321"/>
    </row>
    <row r="16" spans="1:16" x14ac:dyDescent="0.2">
      <c r="A16" s="95" t="s">
        <v>35</v>
      </c>
      <c r="B16" s="96" t="s">
        <v>34</v>
      </c>
      <c r="C16" s="97"/>
      <c r="D16" s="97"/>
      <c r="E16" s="97"/>
      <c r="F16" s="97"/>
      <c r="G16" s="97"/>
      <c r="H16" s="97"/>
      <c r="I16" s="98"/>
      <c r="J16" s="99">
        <f t="shared" si="2"/>
        <v>0</v>
      </c>
      <c r="K16" s="321"/>
      <c r="L16" s="321"/>
      <c r="M16" s="321"/>
      <c r="N16" s="171"/>
      <c r="O16" s="321"/>
      <c r="P16" s="321"/>
    </row>
    <row r="17" spans="1:16" x14ac:dyDescent="0.2">
      <c r="A17" s="95" t="s">
        <v>37</v>
      </c>
      <c r="B17" s="96" t="s">
        <v>36</v>
      </c>
      <c r="C17" s="97"/>
      <c r="D17" s="97"/>
      <c r="E17" s="97"/>
      <c r="F17" s="97"/>
      <c r="G17" s="97"/>
      <c r="H17" s="97"/>
      <c r="I17" s="98"/>
      <c r="J17" s="99">
        <f t="shared" si="2"/>
        <v>0</v>
      </c>
      <c r="K17" s="321"/>
      <c r="L17" s="321"/>
      <c r="M17" s="321"/>
      <c r="N17" s="171"/>
      <c r="O17" s="321"/>
      <c r="P17" s="321"/>
    </row>
    <row r="18" spans="1:16" x14ac:dyDescent="0.2">
      <c r="A18" s="95" t="s">
        <v>39</v>
      </c>
      <c r="B18" s="96" t="s">
        <v>38</v>
      </c>
      <c r="C18" s="97"/>
      <c r="D18" s="97"/>
      <c r="E18" s="97"/>
      <c r="F18" s="97"/>
      <c r="G18" s="97"/>
      <c r="H18" s="97"/>
      <c r="I18" s="98"/>
      <c r="J18" s="99">
        <f t="shared" si="2"/>
        <v>0</v>
      </c>
      <c r="K18" s="321"/>
      <c r="L18" s="321"/>
      <c r="M18" s="321"/>
      <c r="N18" s="171"/>
      <c r="O18" s="321"/>
      <c r="P18" s="321"/>
    </row>
    <row r="19" spans="1:16" x14ac:dyDescent="0.2">
      <c r="A19" s="95" t="s">
        <v>41</v>
      </c>
      <c r="B19" s="96" t="s">
        <v>40</v>
      </c>
      <c r="C19" s="97"/>
      <c r="D19" s="97"/>
      <c r="E19" s="97"/>
      <c r="F19" s="97"/>
      <c r="G19" s="97"/>
      <c r="H19" s="97"/>
      <c r="I19" s="98"/>
      <c r="J19" s="99">
        <f t="shared" si="2"/>
        <v>0</v>
      </c>
      <c r="K19" s="321"/>
      <c r="L19" s="321"/>
      <c r="M19" s="321"/>
      <c r="N19" s="171"/>
      <c r="O19" s="321"/>
      <c r="P19" s="321"/>
    </row>
    <row r="20" spans="1:16" x14ac:dyDescent="0.2">
      <c r="A20" s="95" t="s">
        <v>42</v>
      </c>
      <c r="B20" s="96" t="s">
        <v>4</v>
      </c>
      <c r="C20" s="97"/>
      <c r="D20" s="97"/>
      <c r="E20" s="97"/>
      <c r="F20" s="97"/>
      <c r="G20" s="97"/>
      <c r="H20" s="97"/>
      <c r="I20" s="98"/>
      <c r="J20" s="99">
        <f t="shared" si="2"/>
        <v>0</v>
      </c>
      <c r="K20" s="321"/>
      <c r="L20" s="321"/>
      <c r="M20" s="321"/>
      <c r="N20" s="171"/>
      <c r="O20" s="321"/>
      <c r="P20" s="321"/>
    </row>
    <row r="21" spans="1:16" x14ac:dyDescent="0.2">
      <c r="A21" s="95" t="s">
        <v>43</v>
      </c>
      <c r="B21" s="96" t="s">
        <v>110</v>
      </c>
      <c r="C21" s="97"/>
      <c r="D21" s="97"/>
      <c r="E21" s="97"/>
      <c r="F21" s="97"/>
      <c r="G21" s="97"/>
      <c r="H21" s="97"/>
      <c r="I21" s="98"/>
      <c r="J21" s="99">
        <f t="shared" si="2"/>
        <v>0</v>
      </c>
      <c r="K21" s="321"/>
      <c r="L21" s="321"/>
      <c r="M21" s="321"/>
      <c r="N21" s="171"/>
      <c r="O21" s="321"/>
      <c r="P21" s="321"/>
    </row>
    <row r="22" spans="1:16" x14ac:dyDescent="0.2">
      <c r="A22" s="95" t="s">
        <v>45</v>
      </c>
      <c r="B22" s="96" t="s">
        <v>44</v>
      </c>
      <c r="C22" s="97"/>
      <c r="D22" s="97"/>
      <c r="E22" s="97"/>
      <c r="F22" s="97"/>
      <c r="G22" s="97"/>
      <c r="H22" s="97"/>
      <c r="I22" s="98"/>
      <c r="J22" s="99">
        <f t="shared" si="2"/>
        <v>0</v>
      </c>
      <c r="K22" s="321"/>
      <c r="L22" s="321"/>
      <c r="M22" s="321"/>
      <c r="N22" s="171"/>
      <c r="O22" s="321"/>
      <c r="P22" s="321"/>
    </row>
    <row r="23" spans="1:16" x14ac:dyDescent="0.2">
      <c r="A23" s="95" t="s">
        <v>47</v>
      </c>
      <c r="B23" s="96" t="s">
        <v>46</v>
      </c>
      <c r="C23" s="97"/>
      <c r="D23" s="97"/>
      <c r="E23" s="97"/>
      <c r="F23" s="97"/>
      <c r="G23" s="97"/>
      <c r="H23" s="97"/>
      <c r="I23" s="98"/>
      <c r="J23" s="99">
        <f t="shared" si="2"/>
        <v>0</v>
      </c>
      <c r="K23" s="321"/>
      <c r="L23" s="321"/>
      <c r="M23" s="321"/>
      <c r="N23" s="171"/>
      <c r="O23" s="321"/>
      <c r="P23" s="321"/>
    </row>
    <row r="24" spans="1:16" x14ac:dyDescent="0.2">
      <c r="A24" s="95" t="s">
        <v>49</v>
      </c>
      <c r="B24" s="96" t="s">
        <v>48</v>
      </c>
      <c r="C24" s="97"/>
      <c r="D24" s="97"/>
      <c r="E24" s="97"/>
      <c r="F24" s="97"/>
      <c r="G24" s="97"/>
      <c r="H24" s="97"/>
      <c r="I24" s="98"/>
      <c r="J24" s="99">
        <f t="shared" si="2"/>
        <v>0</v>
      </c>
      <c r="K24" s="321"/>
      <c r="L24" s="321"/>
      <c r="M24" s="321"/>
      <c r="N24" s="171"/>
      <c r="O24" s="321"/>
      <c r="P24" s="321"/>
    </row>
    <row r="25" spans="1:16" x14ac:dyDescent="0.2">
      <c r="A25" s="95" t="s">
        <v>50</v>
      </c>
      <c r="B25" s="96" t="s">
        <v>111</v>
      </c>
      <c r="C25" s="97"/>
      <c r="D25" s="97"/>
      <c r="E25" s="97"/>
      <c r="F25" s="97"/>
      <c r="G25" s="97"/>
      <c r="H25" s="97"/>
      <c r="I25" s="98"/>
      <c r="J25" s="99">
        <f t="shared" si="2"/>
        <v>0</v>
      </c>
      <c r="K25" s="321"/>
      <c r="L25" s="321"/>
      <c r="M25" s="321"/>
      <c r="N25" s="171"/>
      <c r="O25" s="321"/>
      <c r="P25" s="321"/>
    </row>
    <row r="26" spans="1:16" x14ac:dyDescent="0.2">
      <c r="A26" s="95" t="s">
        <v>52</v>
      </c>
      <c r="B26" s="96" t="s">
        <v>51</v>
      </c>
      <c r="C26" s="97"/>
      <c r="D26" s="97"/>
      <c r="E26" s="97"/>
      <c r="F26" s="97"/>
      <c r="G26" s="97"/>
      <c r="H26" s="97"/>
      <c r="I26" s="98"/>
      <c r="J26" s="99">
        <f t="shared" si="2"/>
        <v>0</v>
      </c>
      <c r="K26" s="321"/>
      <c r="L26" s="321"/>
      <c r="M26" s="321"/>
      <c r="N26" s="171"/>
      <c r="O26" s="321"/>
      <c r="P26" s="321"/>
    </row>
    <row r="27" spans="1:16" x14ac:dyDescent="0.2">
      <c r="A27" s="95" t="s">
        <v>54</v>
      </c>
      <c r="B27" s="96" t="s">
        <v>53</v>
      </c>
      <c r="C27" s="97"/>
      <c r="D27" s="97"/>
      <c r="E27" s="97"/>
      <c r="F27" s="97"/>
      <c r="G27" s="97"/>
      <c r="H27" s="97"/>
      <c r="I27" s="98"/>
      <c r="J27" s="99">
        <f t="shared" si="2"/>
        <v>0</v>
      </c>
      <c r="K27" s="321"/>
      <c r="L27" s="321"/>
      <c r="M27" s="321"/>
      <c r="N27" s="171"/>
      <c r="O27" s="321"/>
      <c r="P27" s="321"/>
    </row>
    <row r="28" spans="1:16" x14ac:dyDescent="0.2">
      <c r="A28" s="95" t="s">
        <v>56</v>
      </c>
      <c r="B28" s="96" t="s">
        <v>55</v>
      </c>
      <c r="C28" s="97"/>
      <c r="D28" s="97"/>
      <c r="E28" s="97"/>
      <c r="F28" s="97"/>
      <c r="G28" s="97"/>
      <c r="H28" s="97"/>
      <c r="I28" s="98"/>
      <c r="J28" s="99">
        <f t="shared" si="2"/>
        <v>0</v>
      </c>
      <c r="K28" s="321"/>
      <c r="L28" s="321"/>
      <c r="M28" s="321"/>
      <c r="N28" s="171"/>
      <c r="O28" s="321"/>
      <c r="P28" s="321"/>
    </row>
    <row r="29" spans="1:16" x14ac:dyDescent="0.2">
      <c r="A29" s="106" t="s">
        <v>58</v>
      </c>
      <c r="B29" s="96" t="s">
        <v>57</v>
      </c>
      <c r="C29" s="97"/>
      <c r="D29" s="97"/>
      <c r="E29" s="97"/>
      <c r="F29" s="97"/>
      <c r="G29" s="97"/>
      <c r="H29" s="97"/>
      <c r="I29" s="98"/>
      <c r="J29" s="99">
        <f t="shared" si="2"/>
        <v>0</v>
      </c>
      <c r="K29" s="321"/>
      <c r="L29" s="321"/>
      <c r="M29" s="321"/>
      <c r="N29" s="171"/>
      <c r="O29" s="321"/>
      <c r="P29" s="321"/>
    </row>
    <row r="30" spans="1:16" x14ac:dyDescent="0.2">
      <c r="A30" s="95" t="s">
        <v>60</v>
      </c>
      <c r="B30" s="96" t="s">
        <v>59</v>
      </c>
      <c r="C30" s="97"/>
      <c r="D30" s="97"/>
      <c r="E30" s="97"/>
      <c r="F30" s="97"/>
      <c r="G30" s="97"/>
      <c r="H30" s="97"/>
      <c r="I30" s="98"/>
      <c r="J30" s="99">
        <f t="shared" si="2"/>
        <v>0</v>
      </c>
      <c r="K30" s="133"/>
      <c r="L30" s="133"/>
      <c r="M30" s="133"/>
      <c r="N30" s="133"/>
      <c r="O30" s="133"/>
      <c r="P30" s="133"/>
    </row>
    <row r="31" spans="1:16" x14ac:dyDescent="0.2">
      <c r="A31" s="95" t="s">
        <v>62</v>
      </c>
      <c r="B31" s="96" t="s">
        <v>61</v>
      </c>
      <c r="C31" s="97"/>
      <c r="D31" s="97"/>
      <c r="E31" s="97"/>
      <c r="F31" s="97"/>
      <c r="G31" s="97"/>
      <c r="H31" s="97"/>
      <c r="I31" s="98"/>
      <c r="J31" s="99">
        <f t="shared" si="2"/>
        <v>0</v>
      </c>
      <c r="K31" s="133"/>
      <c r="L31" s="133"/>
      <c r="M31" s="133"/>
      <c r="N31" s="133"/>
      <c r="O31" s="133"/>
      <c r="P31" s="133"/>
    </row>
    <row r="32" spans="1:16" x14ac:dyDescent="0.2">
      <c r="A32" s="95" t="s">
        <v>63</v>
      </c>
      <c r="B32" s="107" t="s">
        <v>235</v>
      </c>
      <c r="C32" s="97"/>
      <c r="D32" s="97"/>
      <c r="E32" s="97"/>
      <c r="F32" s="97"/>
      <c r="G32" s="97"/>
      <c r="H32" s="97"/>
      <c r="I32" s="98"/>
      <c r="J32" s="99">
        <f t="shared" si="2"/>
        <v>0</v>
      </c>
      <c r="K32" s="321"/>
      <c r="L32" s="321"/>
      <c r="M32" s="321"/>
      <c r="N32" s="171"/>
      <c r="O32" s="321"/>
      <c r="P32" s="321"/>
    </row>
    <row r="33" spans="1:16" x14ac:dyDescent="0.2">
      <c r="A33" s="106" t="s">
        <v>64</v>
      </c>
      <c r="B33" s="108" t="s">
        <v>183</v>
      </c>
      <c r="C33" s="97"/>
      <c r="D33" s="97"/>
      <c r="E33" s="97"/>
      <c r="F33" s="97"/>
      <c r="G33" s="97"/>
      <c r="H33" s="97"/>
      <c r="I33" s="98"/>
      <c r="J33" s="99">
        <f t="shared" si="2"/>
        <v>0</v>
      </c>
      <c r="K33" s="321"/>
      <c r="L33" s="321"/>
      <c r="M33" s="321"/>
      <c r="N33" s="171"/>
      <c r="O33" s="321"/>
      <c r="P33" s="321"/>
    </row>
    <row r="34" spans="1:16" x14ac:dyDescent="0.2">
      <c r="A34" s="106" t="s">
        <v>65</v>
      </c>
      <c r="B34" s="108" t="s">
        <v>184</v>
      </c>
      <c r="C34" s="97"/>
      <c r="D34" s="97"/>
      <c r="E34" s="97"/>
      <c r="F34" s="97"/>
      <c r="G34" s="97"/>
      <c r="H34" s="97"/>
      <c r="I34" s="98"/>
      <c r="J34" s="99"/>
      <c r="K34" s="321"/>
      <c r="L34" s="321"/>
      <c r="M34" s="321"/>
      <c r="N34" s="171"/>
      <c r="O34" s="321"/>
      <c r="P34" s="321"/>
    </row>
    <row r="35" spans="1:16" ht="22.15" customHeight="1" x14ac:dyDescent="0.2">
      <c r="A35" s="109" t="s">
        <v>67</v>
      </c>
      <c r="B35" s="110" t="s">
        <v>237</v>
      </c>
      <c r="C35" s="102">
        <f t="shared" ref="C35:O35" si="3">SUM(C13:C34)</f>
        <v>0</v>
      </c>
      <c r="D35" s="102">
        <f t="shared" si="3"/>
        <v>0</v>
      </c>
      <c r="E35" s="102">
        <f t="shared" si="3"/>
        <v>0</v>
      </c>
      <c r="F35" s="102">
        <f t="shared" si="3"/>
        <v>0</v>
      </c>
      <c r="G35" s="102">
        <f t="shared" si="3"/>
        <v>0</v>
      </c>
      <c r="H35" s="102">
        <f t="shared" si="3"/>
        <v>0</v>
      </c>
      <c r="I35" s="102">
        <f t="shared" si="3"/>
        <v>0</v>
      </c>
      <c r="J35" s="103">
        <f t="shared" si="3"/>
        <v>0</v>
      </c>
      <c r="K35" s="104">
        <f t="shared" si="3"/>
        <v>0</v>
      </c>
      <c r="L35" s="104">
        <f t="shared" si="3"/>
        <v>0</v>
      </c>
      <c r="M35" s="104">
        <f t="shared" si="3"/>
        <v>0</v>
      </c>
      <c r="N35" s="169">
        <f t="shared" si="3"/>
        <v>0</v>
      </c>
      <c r="O35" s="104">
        <f t="shared" si="3"/>
        <v>0</v>
      </c>
      <c r="P35" s="102">
        <f>SUM(P13:P34)</f>
        <v>0</v>
      </c>
    </row>
    <row r="36" spans="1:16" x14ac:dyDescent="0.2">
      <c r="A36" s="463" t="s">
        <v>22</v>
      </c>
      <c r="B36" s="463"/>
      <c r="C36" s="464"/>
      <c r="D36" s="464"/>
      <c r="E36" s="464"/>
      <c r="F36" s="464"/>
      <c r="G36" s="465"/>
      <c r="H36" s="465"/>
      <c r="I36" s="80"/>
      <c r="J36" s="81"/>
      <c r="K36" s="82"/>
      <c r="L36" s="82"/>
      <c r="M36" s="82"/>
      <c r="N36" s="82"/>
      <c r="O36" s="82"/>
      <c r="P36" s="82"/>
    </row>
    <row r="37" spans="1:16" ht="12.75" customHeight="1" x14ac:dyDescent="0.2">
      <c r="A37" s="89"/>
      <c r="B37" s="111" t="s">
        <v>11</v>
      </c>
      <c r="C37" s="455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7"/>
    </row>
    <row r="38" spans="1:16" x14ac:dyDescent="0.2">
      <c r="A38" s="112" t="s">
        <v>69</v>
      </c>
      <c r="B38" s="96" t="s">
        <v>66</v>
      </c>
      <c r="C38" s="97"/>
      <c r="D38" s="97"/>
      <c r="E38" s="97"/>
      <c r="F38" s="97"/>
      <c r="G38" s="97"/>
      <c r="H38" s="97"/>
      <c r="I38" s="98"/>
      <c r="J38" s="99">
        <f>SUM(C38:H38)</f>
        <v>0</v>
      </c>
      <c r="K38" s="321"/>
      <c r="L38" s="321"/>
      <c r="M38" s="321"/>
      <c r="N38" s="171"/>
      <c r="O38" s="321"/>
      <c r="P38" s="323"/>
    </row>
    <row r="39" spans="1:16" x14ac:dyDescent="0.2">
      <c r="A39" s="95" t="s">
        <v>71</v>
      </c>
      <c r="B39" s="96" t="s">
        <v>68</v>
      </c>
      <c r="C39" s="97"/>
      <c r="D39" s="97"/>
      <c r="E39" s="97"/>
      <c r="F39" s="97"/>
      <c r="G39" s="97"/>
      <c r="H39" s="97"/>
      <c r="I39" s="98"/>
      <c r="J39" s="99">
        <f>SUM(C39:H39)</f>
        <v>0</v>
      </c>
      <c r="K39" s="321"/>
      <c r="L39" s="321"/>
      <c r="M39" s="321"/>
      <c r="N39" s="171"/>
      <c r="O39" s="321"/>
      <c r="P39" s="323"/>
    </row>
    <row r="40" spans="1:16" x14ac:dyDescent="0.2">
      <c r="A40" s="95" t="s">
        <v>73</v>
      </c>
      <c r="B40" s="96" t="s">
        <v>70</v>
      </c>
      <c r="C40" s="97"/>
      <c r="D40" s="97"/>
      <c r="E40" s="97"/>
      <c r="F40" s="97"/>
      <c r="G40" s="97"/>
      <c r="H40" s="97"/>
      <c r="I40" s="98"/>
      <c r="J40" s="99">
        <f>SUM(C40:H40)</f>
        <v>0</v>
      </c>
      <c r="K40" s="321"/>
      <c r="L40" s="321"/>
      <c r="M40" s="321"/>
      <c r="N40" s="171"/>
      <c r="O40" s="321"/>
      <c r="P40" s="323"/>
    </row>
    <row r="41" spans="1:16" x14ac:dyDescent="0.2">
      <c r="A41" s="95" t="s">
        <v>74</v>
      </c>
      <c r="B41" s="96" t="s">
        <v>72</v>
      </c>
      <c r="C41" s="97"/>
      <c r="D41" s="97"/>
      <c r="E41" s="97"/>
      <c r="F41" s="97"/>
      <c r="G41" s="97"/>
      <c r="H41" s="97"/>
      <c r="I41" s="98"/>
      <c r="J41" s="99">
        <f>SUM(C41:H41)</f>
        <v>0</v>
      </c>
      <c r="K41" s="321"/>
      <c r="L41" s="321"/>
      <c r="M41" s="321"/>
      <c r="N41" s="171"/>
      <c r="O41" s="321"/>
      <c r="P41" s="323"/>
    </row>
    <row r="42" spans="1:16" x14ac:dyDescent="0.2">
      <c r="A42" s="95" t="s">
        <v>75</v>
      </c>
      <c r="B42" s="108" t="s">
        <v>116</v>
      </c>
      <c r="C42" s="97"/>
      <c r="D42" s="97"/>
      <c r="E42" s="97"/>
      <c r="F42" s="97"/>
      <c r="G42" s="97"/>
      <c r="H42" s="97"/>
      <c r="I42" s="98"/>
      <c r="J42" s="99">
        <f>SUM(C42:H42)</f>
        <v>0</v>
      </c>
      <c r="K42" s="321"/>
      <c r="L42" s="321"/>
      <c r="M42" s="321"/>
      <c r="N42" s="171"/>
      <c r="O42" s="321"/>
      <c r="P42" s="323"/>
    </row>
    <row r="43" spans="1:16" ht="12.75" customHeight="1" x14ac:dyDescent="0.2">
      <c r="A43" s="114" t="s">
        <v>77</v>
      </c>
      <c r="B43" s="115" t="s">
        <v>185</v>
      </c>
      <c r="C43" s="102">
        <f t="shared" ref="C43:P43" si="4">SUM(C38:C42)</f>
        <v>0</v>
      </c>
      <c r="D43" s="102">
        <f t="shared" si="4"/>
        <v>0</v>
      </c>
      <c r="E43" s="102">
        <f t="shared" si="4"/>
        <v>0</v>
      </c>
      <c r="F43" s="102">
        <f t="shared" si="4"/>
        <v>0</v>
      </c>
      <c r="G43" s="102">
        <f t="shared" si="4"/>
        <v>0</v>
      </c>
      <c r="H43" s="102">
        <f t="shared" si="4"/>
        <v>0</v>
      </c>
      <c r="I43" s="116">
        <f t="shared" si="4"/>
        <v>0</v>
      </c>
      <c r="J43" s="103">
        <f t="shared" si="4"/>
        <v>0</v>
      </c>
      <c r="K43" s="104">
        <f t="shared" si="4"/>
        <v>0</v>
      </c>
      <c r="L43" s="104">
        <f t="shared" si="4"/>
        <v>0</v>
      </c>
      <c r="M43" s="104">
        <f t="shared" si="4"/>
        <v>0</v>
      </c>
      <c r="N43" s="169">
        <f t="shared" si="4"/>
        <v>0</v>
      </c>
      <c r="O43" s="104">
        <f t="shared" si="4"/>
        <v>0</v>
      </c>
      <c r="P43" s="102">
        <f t="shared" si="4"/>
        <v>0</v>
      </c>
    </row>
    <row r="44" spans="1:16" x14ac:dyDescent="0.2">
      <c r="A44" s="95" t="s">
        <v>78</v>
      </c>
      <c r="B44" s="96" t="s">
        <v>76</v>
      </c>
      <c r="C44" s="97"/>
      <c r="D44" s="97"/>
      <c r="E44" s="97"/>
      <c r="F44" s="97"/>
      <c r="G44" s="97"/>
      <c r="H44" s="97"/>
      <c r="I44" s="98"/>
      <c r="J44" s="99">
        <f>SUM(C44:H44)</f>
        <v>0</v>
      </c>
      <c r="K44" s="321"/>
      <c r="L44" s="321"/>
      <c r="M44" s="321"/>
      <c r="N44" s="171"/>
      <c r="O44" s="321"/>
      <c r="P44" s="323"/>
    </row>
    <row r="45" spans="1:16" x14ac:dyDescent="0.2">
      <c r="A45" s="95" t="s">
        <v>79</v>
      </c>
      <c r="B45" s="96" t="s">
        <v>114</v>
      </c>
      <c r="C45" s="97"/>
      <c r="D45" s="97"/>
      <c r="E45" s="97"/>
      <c r="F45" s="97"/>
      <c r="G45" s="97"/>
      <c r="H45" s="97"/>
      <c r="I45" s="97"/>
      <c r="J45" s="99">
        <f>SUM(C45:H45)</f>
        <v>0</v>
      </c>
      <c r="K45" s="321"/>
      <c r="L45" s="321"/>
      <c r="M45" s="321"/>
      <c r="N45" s="171"/>
      <c r="O45" s="321"/>
      <c r="P45" s="323"/>
    </row>
    <row r="46" spans="1:16" x14ac:dyDescent="0.2">
      <c r="A46" s="95" t="s">
        <v>81</v>
      </c>
      <c r="B46" s="96" t="s">
        <v>113</v>
      </c>
      <c r="C46" s="97"/>
      <c r="D46" s="97"/>
      <c r="E46" s="97"/>
      <c r="F46" s="97"/>
      <c r="G46" s="97"/>
      <c r="H46" s="97"/>
      <c r="I46" s="97"/>
      <c r="J46" s="99">
        <f>SUM(C46:H46)</f>
        <v>0</v>
      </c>
      <c r="K46" s="321"/>
      <c r="L46" s="321"/>
      <c r="M46" s="321"/>
      <c r="N46" s="171"/>
      <c r="O46" s="321"/>
      <c r="P46" s="323"/>
    </row>
    <row r="47" spans="1:16" x14ac:dyDescent="0.2">
      <c r="A47" s="106" t="s">
        <v>83</v>
      </c>
      <c r="B47" s="107" t="s">
        <v>80</v>
      </c>
      <c r="C47" s="97"/>
      <c r="D47" s="97"/>
      <c r="E47" s="97"/>
      <c r="F47" s="97"/>
      <c r="G47" s="97"/>
      <c r="H47" s="97"/>
      <c r="I47" s="97"/>
      <c r="J47" s="99">
        <f>SUM(C47:H47)</f>
        <v>0</v>
      </c>
      <c r="K47" s="321"/>
      <c r="L47" s="321"/>
      <c r="M47" s="321"/>
      <c r="N47" s="171"/>
      <c r="O47" s="321"/>
      <c r="P47" s="323"/>
    </row>
    <row r="48" spans="1:16" x14ac:dyDescent="0.2">
      <c r="A48" s="95" t="s">
        <v>84</v>
      </c>
      <c r="B48" s="96" t="s">
        <v>82</v>
      </c>
      <c r="C48" s="97"/>
      <c r="D48" s="97"/>
      <c r="E48" s="97"/>
      <c r="F48" s="97"/>
      <c r="G48" s="97"/>
      <c r="H48" s="97"/>
      <c r="I48" s="98"/>
      <c r="J48" s="99">
        <f>SUM(C48:H48)</f>
        <v>0</v>
      </c>
      <c r="K48" s="321"/>
      <c r="L48" s="321"/>
      <c r="M48" s="321"/>
      <c r="N48" s="171"/>
      <c r="O48" s="321"/>
      <c r="P48" s="323"/>
    </row>
    <row r="49" spans="1:16" ht="12.75" customHeight="1" x14ac:dyDescent="0.2">
      <c r="A49" s="117" t="s">
        <v>85</v>
      </c>
      <c r="B49" s="118" t="s">
        <v>186</v>
      </c>
      <c r="C49" s="102">
        <f t="shared" ref="C49:P49" si="5">SUM(C44:C48)+C43</f>
        <v>0</v>
      </c>
      <c r="D49" s="102">
        <f t="shared" si="5"/>
        <v>0</v>
      </c>
      <c r="E49" s="102">
        <f t="shared" si="5"/>
        <v>0</v>
      </c>
      <c r="F49" s="102">
        <f t="shared" si="5"/>
        <v>0</v>
      </c>
      <c r="G49" s="102">
        <f t="shared" si="5"/>
        <v>0</v>
      </c>
      <c r="H49" s="102">
        <f t="shared" si="5"/>
        <v>0</v>
      </c>
      <c r="I49" s="116">
        <f t="shared" si="5"/>
        <v>0</v>
      </c>
      <c r="J49" s="103">
        <f t="shared" si="5"/>
        <v>0</v>
      </c>
      <c r="K49" s="104">
        <f t="shared" si="5"/>
        <v>0</v>
      </c>
      <c r="L49" s="104">
        <f t="shared" si="5"/>
        <v>0</v>
      </c>
      <c r="M49" s="104">
        <f t="shared" si="5"/>
        <v>0</v>
      </c>
      <c r="N49" s="169">
        <f t="shared" si="5"/>
        <v>0</v>
      </c>
      <c r="O49" s="104">
        <f t="shared" si="5"/>
        <v>0</v>
      </c>
      <c r="P49" s="102">
        <f t="shared" si="5"/>
        <v>0</v>
      </c>
    </row>
    <row r="50" spans="1:16" x14ac:dyDescent="0.2">
      <c r="A50" s="95" t="s">
        <v>87</v>
      </c>
      <c r="B50" s="96" t="s">
        <v>3</v>
      </c>
      <c r="C50" s="97"/>
      <c r="D50" s="97"/>
      <c r="E50" s="97"/>
      <c r="F50" s="97"/>
      <c r="G50" s="97"/>
      <c r="H50" s="97"/>
      <c r="I50" s="98"/>
      <c r="J50" s="99">
        <f>SUM(C50:H50)</f>
        <v>0</v>
      </c>
      <c r="K50" s="321"/>
      <c r="L50" s="321"/>
      <c r="M50" s="321"/>
      <c r="N50" s="171"/>
      <c r="O50" s="321"/>
      <c r="P50" s="113"/>
    </row>
    <row r="51" spans="1:16" x14ac:dyDescent="0.2">
      <c r="A51" s="95" t="s">
        <v>89</v>
      </c>
      <c r="B51" s="96" t="s">
        <v>86</v>
      </c>
      <c r="C51" s="97"/>
      <c r="D51" s="97"/>
      <c r="E51" s="97"/>
      <c r="F51" s="97"/>
      <c r="G51" s="97"/>
      <c r="H51" s="97"/>
      <c r="I51" s="98"/>
      <c r="J51" s="99">
        <f>SUM(C51:H51)</f>
        <v>0</v>
      </c>
      <c r="K51" s="321"/>
      <c r="L51" s="321"/>
      <c r="M51" s="321"/>
      <c r="N51" s="171"/>
      <c r="O51" s="321"/>
      <c r="P51" s="113"/>
    </row>
    <row r="52" spans="1:16" x14ac:dyDescent="0.2">
      <c r="A52" s="95" t="s">
        <v>91</v>
      </c>
      <c r="B52" s="96" t="s">
        <v>88</v>
      </c>
      <c r="C52" s="97"/>
      <c r="D52" s="97"/>
      <c r="E52" s="97"/>
      <c r="F52" s="97"/>
      <c r="G52" s="97"/>
      <c r="H52" s="97"/>
      <c r="I52" s="98"/>
      <c r="J52" s="99">
        <f>SUM(C52:H52)</f>
        <v>0</v>
      </c>
      <c r="K52" s="321"/>
      <c r="L52" s="321"/>
      <c r="M52" s="321"/>
      <c r="N52" s="171"/>
      <c r="O52" s="321"/>
      <c r="P52" s="113"/>
    </row>
    <row r="53" spans="1:16" ht="21.6" customHeight="1" x14ac:dyDescent="0.2">
      <c r="A53" s="114" t="s">
        <v>92</v>
      </c>
      <c r="B53" s="115" t="s">
        <v>90</v>
      </c>
      <c r="C53" s="102">
        <f t="shared" ref="C53:P53" si="6">SUM(C49:C52)</f>
        <v>0</v>
      </c>
      <c r="D53" s="102">
        <f t="shared" si="6"/>
        <v>0</v>
      </c>
      <c r="E53" s="102">
        <f t="shared" si="6"/>
        <v>0</v>
      </c>
      <c r="F53" s="102">
        <f t="shared" si="6"/>
        <v>0</v>
      </c>
      <c r="G53" s="102">
        <f t="shared" si="6"/>
        <v>0</v>
      </c>
      <c r="H53" s="102">
        <f t="shared" si="6"/>
        <v>0</v>
      </c>
      <c r="I53" s="116">
        <f t="shared" si="6"/>
        <v>0</v>
      </c>
      <c r="J53" s="103">
        <f t="shared" si="6"/>
        <v>0</v>
      </c>
      <c r="K53" s="104">
        <f t="shared" si="6"/>
        <v>0</v>
      </c>
      <c r="L53" s="104">
        <f t="shared" si="6"/>
        <v>0</v>
      </c>
      <c r="M53" s="104">
        <f t="shared" si="6"/>
        <v>0</v>
      </c>
      <c r="N53" s="169">
        <f t="shared" si="6"/>
        <v>0</v>
      </c>
      <c r="O53" s="104">
        <f t="shared" si="6"/>
        <v>0</v>
      </c>
      <c r="P53" s="102">
        <f t="shared" si="6"/>
        <v>0</v>
      </c>
    </row>
    <row r="54" spans="1:16" x14ac:dyDescent="0.2">
      <c r="A54" s="95" t="s">
        <v>94</v>
      </c>
      <c r="B54" s="96" t="s">
        <v>5</v>
      </c>
      <c r="C54" s="97"/>
      <c r="D54" s="97"/>
      <c r="E54" s="97"/>
      <c r="F54" s="97"/>
      <c r="G54" s="97"/>
      <c r="H54" s="97"/>
      <c r="I54" s="98"/>
      <c r="J54" s="99">
        <f>SUM(C54:H54)</f>
        <v>0</v>
      </c>
      <c r="K54" s="321"/>
      <c r="L54" s="321"/>
      <c r="M54" s="321"/>
      <c r="N54" s="171"/>
      <c r="O54" s="321"/>
      <c r="P54" s="323"/>
    </row>
    <row r="55" spans="1:16" x14ac:dyDescent="0.2">
      <c r="A55" s="95" t="s">
        <v>96</v>
      </c>
      <c r="B55" s="96" t="s">
        <v>93</v>
      </c>
      <c r="C55" s="97"/>
      <c r="D55" s="97"/>
      <c r="E55" s="97"/>
      <c r="F55" s="97"/>
      <c r="G55" s="97"/>
      <c r="H55" s="97"/>
      <c r="I55" s="98"/>
      <c r="J55" s="99">
        <f>SUM(C55:H55)</f>
        <v>0</v>
      </c>
      <c r="K55" s="321"/>
      <c r="L55" s="321"/>
      <c r="M55" s="321"/>
      <c r="N55" s="171"/>
      <c r="O55" s="321"/>
      <c r="P55" s="323"/>
    </row>
    <row r="56" spans="1:16" ht="20.45" customHeight="1" x14ac:dyDescent="0.2">
      <c r="A56" s="188" t="s">
        <v>98</v>
      </c>
      <c r="B56" s="189" t="s">
        <v>236</v>
      </c>
      <c r="C56" s="178">
        <f t="shared" ref="C56:O56" si="7">C11+C35+C53+C54+C55</f>
        <v>0</v>
      </c>
      <c r="D56" s="178">
        <f t="shared" si="7"/>
        <v>0</v>
      </c>
      <c r="E56" s="178">
        <f t="shared" si="7"/>
        <v>0</v>
      </c>
      <c r="F56" s="178">
        <f t="shared" si="7"/>
        <v>0</v>
      </c>
      <c r="G56" s="178">
        <f t="shared" si="7"/>
        <v>0</v>
      </c>
      <c r="H56" s="178">
        <f t="shared" si="7"/>
        <v>0</v>
      </c>
      <c r="I56" s="190">
        <f t="shared" si="7"/>
        <v>0</v>
      </c>
      <c r="J56" s="179">
        <f t="shared" si="7"/>
        <v>0</v>
      </c>
      <c r="K56" s="180">
        <f t="shared" si="7"/>
        <v>0</v>
      </c>
      <c r="L56" s="180">
        <f t="shared" si="7"/>
        <v>0</v>
      </c>
      <c r="M56" s="180">
        <f t="shared" si="7"/>
        <v>0</v>
      </c>
      <c r="N56" s="196">
        <f t="shared" si="7"/>
        <v>0</v>
      </c>
      <c r="O56" s="180">
        <f t="shared" si="7"/>
        <v>0</v>
      </c>
      <c r="P56" s="178">
        <f>P11+P35+P53+P54+P55</f>
        <v>0</v>
      </c>
    </row>
    <row r="57" spans="1:16" ht="12.75" customHeight="1" x14ac:dyDescent="0.2">
      <c r="A57" s="119"/>
      <c r="B57" s="120" t="s">
        <v>95</v>
      </c>
      <c r="C57" s="185"/>
      <c r="D57" s="185"/>
      <c r="E57" s="185"/>
      <c r="F57" s="185"/>
      <c r="G57" s="185"/>
      <c r="H57" s="185"/>
      <c r="I57" s="185"/>
      <c r="J57" s="186"/>
      <c r="K57" s="185"/>
      <c r="L57" s="185"/>
      <c r="M57" s="185"/>
      <c r="N57" s="185"/>
      <c r="O57" s="185"/>
      <c r="P57" s="121"/>
    </row>
    <row r="58" spans="1:16" x14ac:dyDescent="0.2">
      <c r="A58" s="112" t="s">
        <v>99</v>
      </c>
      <c r="B58" s="191" t="s">
        <v>97</v>
      </c>
      <c r="C58" s="182"/>
      <c r="D58" s="182"/>
      <c r="E58" s="182"/>
      <c r="F58" s="182"/>
      <c r="G58" s="182"/>
      <c r="H58" s="182"/>
      <c r="I58" s="183"/>
      <c r="J58" s="184">
        <f>SUM(C58:H58)</f>
        <v>0</v>
      </c>
      <c r="K58" s="192"/>
      <c r="L58" s="192"/>
      <c r="M58" s="324">
        <f>J58</f>
        <v>0</v>
      </c>
      <c r="N58" s="192"/>
      <c r="O58" s="192"/>
      <c r="P58" s="193"/>
    </row>
    <row r="59" spans="1:16" x14ac:dyDescent="0.2">
      <c r="A59" s="95" t="s">
        <v>100</v>
      </c>
      <c r="B59" s="122" t="s">
        <v>112</v>
      </c>
      <c r="C59" s="97"/>
      <c r="D59" s="97"/>
      <c r="E59" s="97"/>
      <c r="F59" s="97"/>
      <c r="G59" s="97"/>
      <c r="H59" s="97"/>
      <c r="I59" s="98"/>
      <c r="J59" s="99">
        <f>SUM(C59:H59)</f>
        <v>0</v>
      </c>
      <c r="K59" s="171"/>
      <c r="L59" s="171"/>
      <c r="M59" s="325">
        <f>J59</f>
        <v>0</v>
      </c>
      <c r="N59" s="171"/>
      <c r="O59" s="171"/>
      <c r="P59" s="172"/>
    </row>
    <row r="60" spans="1:16" x14ac:dyDescent="0.2">
      <c r="A60" s="95" t="s">
        <v>101</v>
      </c>
      <c r="B60" s="122" t="s">
        <v>187</v>
      </c>
      <c r="C60" s="97"/>
      <c r="D60" s="97"/>
      <c r="E60" s="97"/>
      <c r="F60" s="97"/>
      <c r="G60" s="97"/>
      <c r="H60" s="97"/>
      <c r="I60" s="98"/>
      <c r="J60" s="99">
        <f>SUM(C60:H60)</f>
        <v>0</v>
      </c>
      <c r="K60" s="171"/>
      <c r="L60" s="171"/>
      <c r="M60" s="325">
        <f>J60</f>
        <v>0</v>
      </c>
      <c r="N60" s="171"/>
      <c r="O60" s="171"/>
      <c r="P60" s="172"/>
    </row>
    <row r="61" spans="1:16" x14ac:dyDescent="0.2">
      <c r="A61" s="95" t="s">
        <v>102</v>
      </c>
      <c r="B61" s="122" t="s">
        <v>188</v>
      </c>
      <c r="C61" s="97"/>
      <c r="D61" s="97"/>
      <c r="E61" s="97"/>
      <c r="F61" s="97"/>
      <c r="G61" s="97"/>
      <c r="H61" s="97"/>
      <c r="I61" s="98"/>
      <c r="J61" s="99">
        <f>SUM(C61:H61)</f>
        <v>0</v>
      </c>
      <c r="K61" s="171"/>
      <c r="L61" s="171"/>
      <c r="M61" s="325">
        <f>J61</f>
        <v>0</v>
      </c>
      <c r="N61" s="171"/>
      <c r="O61" s="171"/>
      <c r="P61" s="172"/>
    </row>
    <row r="62" spans="1:16" x14ac:dyDescent="0.2">
      <c r="A62" s="194" t="s">
        <v>104</v>
      </c>
      <c r="B62" s="195" t="s">
        <v>189</v>
      </c>
      <c r="C62" s="178">
        <f t="shared" ref="C62:P62" si="8">SUM(C58:C61)</f>
        <v>0</v>
      </c>
      <c r="D62" s="178">
        <f t="shared" si="8"/>
        <v>0</v>
      </c>
      <c r="E62" s="178">
        <f t="shared" si="8"/>
        <v>0</v>
      </c>
      <c r="F62" s="178">
        <f t="shared" si="8"/>
        <v>0</v>
      </c>
      <c r="G62" s="178">
        <f t="shared" si="8"/>
        <v>0</v>
      </c>
      <c r="H62" s="178">
        <f t="shared" si="8"/>
        <v>0</v>
      </c>
      <c r="I62" s="190">
        <f t="shared" si="8"/>
        <v>0</v>
      </c>
      <c r="J62" s="179">
        <f t="shared" si="8"/>
        <v>0</v>
      </c>
      <c r="K62" s="196">
        <f t="shared" si="8"/>
        <v>0</v>
      </c>
      <c r="L62" s="196">
        <f t="shared" si="8"/>
        <v>0</v>
      </c>
      <c r="M62" s="326">
        <f>J62</f>
        <v>0</v>
      </c>
      <c r="N62" s="196">
        <f>SUM(N58:N61)</f>
        <v>0</v>
      </c>
      <c r="O62" s="196">
        <f t="shared" si="8"/>
        <v>0</v>
      </c>
      <c r="P62" s="197">
        <f t="shared" si="8"/>
        <v>0</v>
      </c>
    </row>
    <row r="63" spans="1:16" ht="12.75" customHeight="1" x14ac:dyDescent="0.2">
      <c r="A63" s="119"/>
      <c r="B63" s="120" t="s">
        <v>12</v>
      </c>
      <c r="C63" s="185"/>
      <c r="D63" s="185"/>
      <c r="E63" s="185"/>
      <c r="F63" s="185"/>
      <c r="G63" s="185"/>
      <c r="H63" s="185"/>
      <c r="I63" s="185"/>
      <c r="J63" s="186"/>
      <c r="K63" s="185"/>
      <c r="L63" s="185"/>
      <c r="M63" s="185"/>
      <c r="N63" s="185"/>
      <c r="O63" s="185"/>
      <c r="P63" s="121"/>
    </row>
    <row r="64" spans="1:16" x14ac:dyDescent="0.2">
      <c r="A64" s="112" t="s">
        <v>105</v>
      </c>
      <c r="B64" s="181" t="s">
        <v>103</v>
      </c>
      <c r="C64" s="182"/>
      <c r="D64" s="182"/>
      <c r="E64" s="182"/>
      <c r="F64" s="182"/>
      <c r="G64" s="182"/>
      <c r="H64" s="182"/>
      <c r="I64" s="183"/>
      <c r="J64" s="184">
        <f>SUM(C64:H64)</f>
        <v>0</v>
      </c>
      <c r="K64" s="198"/>
      <c r="L64" s="198"/>
      <c r="M64" s="324">
        <f>J64</f>
        <v>0</v>
      </c>
      <c r="N64" s="198"/>
      <c r="O64" s="198"/>
      <c r="P64" s="198"/>
    </row>
    <row r="65" spans="1:16" x14ac:dyDescent="0.2">
      <c r="A65" s="95" t="s">
        <v>106</v>
      </c>
      <c r="B65" s="96" t="s">
        <v>1</v>
      </c>
      <c r="C65" s="97"/>
      <c r="D65" s="97"/>
      <c r="E65" s="97"/>
      <c r="F65" s="97"/>
      <c r="G65" s="97"/>
      <c r="H65" s="97"/>
      <c r="I65" s="98"/>
      <c r="J65" s="99">
        <f>SUM(C65:H65)</f>
        <v>0</v>
      </c>
      <c r="K65" s="133"/>
      <c r="L65" s="133"/>
      <c r="M65" s="325">
        <f>J65</f>
        <v>0</v>
      </c>
      <c r="N65" s="133"/>
      <c r="O65" s="133"/>
      <c r="P65" s="133"/>
    </row>
    <row r="66" spans="1:16" x14ac:dyDescent="0.2">
      <c r="A66" s="95" t="s">
        <v>107</v>
      </c>
      <c r="B66" s="173" t="s">
        <v>115</v>
      </c>
      <c r="C66" s="124"/>
      <c r="D66" s="97"/>
      <c r="E66" s="97"/>
      <c r="F66" s="97"/>
      <c r="G66" s="97"/>
      <c r="H66" s="97"/>
      <c r="I66" s="98"/>
      <c r="J66" s="99">
        <f>SUM(C66:H66)</f>
        <v>0</v>
      </c>
      <c r="K66" s="133"/>
      <c r="L66" s="133"/>
      <c r="M66" s="325">
        <f>J66</f>
        <v>0</v>
      </c>
      <c r="N66" s="133"/>
      <c r="O66" s="133"/>
      <c r="P66" s="133"/>
    </row>
    <row r="67" spans="1:16" ht="16.149999999999999" customHeight="1" x14ac:dyDescent="0.2">
      <c r="A67" s="123" t="s">
        <v>190</v>
      </c>
      <c r="B67" s="118" t="s">
        <v>191</v>
      </c>
      <c r="C67" s="102">
        <f t="shared" ref="C67:K67" si="9">SUM(C64:C66)</f>
        <v>0</v>
      </c>
      <c r="D67" s="102">
        <f t="shared" si="9"/>
        <v>0</v>
      </c>
      <c r="E67" s="102">
        <f t="shared" si="9"/>
        <v>0</v>
      </c>
      <c r="F67" s="102">
        <f t="shared" si="9"/>
        <v>0</v>
      </c>
      <c r="G67" s="102">
        <f t="shared" si="9"/>
        <v>0</v>
      </c>
      <c r="H67" s="102">
        <f t="shared" si="9"/>
        <v>0</v>
      </c>
      <c r="I67" s="116">
        <f t="shared" si="9"/>
        <v>0</v>
      </c>
      <c r="J67" s="103">
        <f t="shared" si="9"/>
        <v>0</v>
      </c>
      <c r="K67" s="169">
        <f t="shared" si="9"/>
        <v>0</v>
      </c>
      <c r="L67" s="169"/>
      <c r="M67" s="325">
        <f>J67</f>
        <v>0</v>
      </c>
      <c r="N67" s="169">
        <f>SUM(N64:N66)</f>
        <v>0</v>
      </c>
      <c r="O67" s="169">
        <f>SUM(O64:O66)</f>
        <v>0</v>
      </c>
      <c r="P67" s="169">
        <f>SUM(P64:P66)</f>
        <v>0</v>
      </c>
    </row>
    <row r="68" spans="1:16" ht="22.9" customHeight="1" thickBot="1" x14ac:dyDescent="0.25">
      <c r="A68" s="101" t="s">
        <v>192</v>
      </c>
      <c r="B68" s="115" t="s">
        <v>238</v>
      </c>
      <c r="C68" s="102">
        <f t="shared" ref="C68:L68" si="10">C56+C62+C67</f>
        <v>0</v>
      </c>
      <c r="D68" s="102">
        <f t="shared" si="10"/>
        <v>0</v>
      </c>
      <c r="E68" s="102">
        <f t="shared" si="10"/>
        <v>0</v>
      </c>
      <c r="F68" s="102">
        <f t="shared" si="10"/>
        <v>0</v>
      </c>
      <c r="G68" s="102">
        <f t="shared" si="10"/>
        <v>0</v>
      </c>
      <c r="H68" s="102">
        <f t="shared" si="10"/>
        <v>0</v>
      </c>
      <c r="I68" s="116">
        <f t="shared" si="10"/>
        <v>0</v>
      </c>
      <c r="J68" s="125">
        <f t="shared" si="10"/>
        <v>0</v>
      </c>
      <c r="K68" s="104">
        <f t="shared" si="10"/>
        <v>0</v>
      </c>
      <c r="L68" s="104">
        <f t="shared" si="10"/>
        <v>0</v>
      </c>
      <c r="M68" s="104">
        <f>M56+L62+L67</f>
        <v>0</v>
      </c>
      <c r="N68" s="169">
        <f>N56+M62+M67</f>
        <v>0</v>
      </c>
      <c r="O68" s="104">
        <f>O56+O62+O67</f>
        <v>0</v>
      </c>
      <c r="P68" s="104">
        <f>P56+P62+P67</f>
        <v>0</v>
      </c>
    </row>
    <row r="69" spans="1:16" x14ac:dyDescent="0.2">
      <c r="A69" s="126"/>
      <c r="B69" s="82"/>
      <c r="C69" s="199" t="s">
        <v>21</v>
      </c>
      <c r="D69" s="200"/>
      <c r="E69" s="200"/>
      <c r="F69" s="200"/>
      <c r="G69" s="200"/>
      <c r="H69" s="200"/>
      <c r="I69" s="201"/>
      <c r="J69" s="202"/>
      <c r="K69" s="203"/>
      <c r="L69" s="203"/>
      <c r="M69" s="203"/>
      <c r="N69" s="203"/>
      <c r="O69" s="203"/>
      <c r="P69" s="203"/>
    </row>
  </sheetData>
  <sheetProtection sheet="1" insertColumns="0" selectLockedCells="1"/>
  <mergeCells count="9">
    <mergeCell ref="O1:P1"/>
    <mergeCell ref="C37:P37"/>
    <mergeCell ref="C6:I6"/>
    <mergeCell ref="C7:P7"/>
    <mergeCell ref="A36:B36"/>
    <mergeCell ref="C36:H36"/>
    <mergeCell ref="A3:B3"/>
    <mergeCell ref="C3:H3"/>
    <mergeCell ref="C1:F1"/>
  </mergeCells>
  <dataValidations count="1">
    <dataValidation type="date" allowBlank="1" showInputMessage="1" showErrorMessage="1" promptTitle="Dates Only" prompt="Type in the &quot;as of&quot; date for the costs" sqref="F2" xr:uid="{00000000-0002-0000-0100-000000000000}">
      <formula1>35065</formula1>
      <formula2>54789</formula2>
    </dataValidation>
  </dataValidations>
  <printOptions horizontalCentered="1"/>
  <pageMargins left="0.45" right="0.45" top="0.75" bottom="0.75" header="0.3" footer="0.3"/>
  <pageSetup scale="78" fitToHeight="0" orientation="landscape" r:id="rId1"/>
  <headerFooter>
    <oddHeader>&amp;C&amp;"Arial,Bold"New York State Homes and Community Renewal Housing Credit Cost Certification
Project Costs and Basis</oddHeader>
    <oddFooter>&amp;C&amp;P of &amp;N&amp;R&amp;D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3"/>
  <sheetViews>
    <sheetView workbookViewId="0">
      <pane xSplit="1" ySplit="4" topLeftCell="B5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RowHeight="12.75" x14ac:dyDescent="0.2"/>
  <cols>
    <col min="2" max="2" width="19.140625" customWidth="1"/>
  </cols>
  <sheetData>
    <row r="1" spans="1:16" ht="13.5" thickBot="1" x14ac:dyDescent="0.25">
      <c r="B1" s="53" t="s">
        <v>6</v>
      </c>
      <c r="C1" s="468" t="str">
        <f>Project_Name_Formula</f>
        <v/>
      </c>
      <c r="D1" s="468"/>
      <c r="E1" s="468"/>
      <c r="F1" s="468"/>
      <c r="G1" s="2"/>
      <c r="I1" s="2"/>
      <c r="J1" s="2"/>
      <c r="K1" s="2"/>
      <c r="L1" s="2"/>
      <c r="M1" s="2"/>
      <c r="N1" s="54" t="s">
        <v>179</v>
      </c>
      <c r="O1" s="454" t="str">
        <f>Project_ID_Formula</f>
        <v/>
      </c>
      <c r="P1" s="454"/>
    </row>
    <row r="2" spans="1:16" ht="13.5" thickBot="1" x14ac:dyDescent="0.25">
      <c r="B2" s="55"/>
      <c r="C2" s="2"/>
      <c r="D2" s="3"/>
      <c r="E2" s="1" t="s">
        <v>172</v>
      </c>
      <c r="F2" s="317">
        <v>40909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469" t="s">
        <v>218</v>
      </c>
      <c r="B3" s="470"/>
      <c r="C3" s="470"/>
      <c r="D3" s="470"/>
      <c r="E3" s="470"/>
      <c r="F3" s="470"/>
    </row>
    <row r="4" spans="1:16" ht="67.5" x14ac:dyDescent="0.2">
      <c r="A4" s="119"/>
      <c r="B4" s="162"/>
      <c r="C4" s="163"/>
      <c r="D4" s="163"/>
      <c r="E4" s="163"/>
      <c r="F4" s="163" t="s">
        <v>21</v>
      </c>
      <c r="G4" s="163" t="s">
        <v>21</v>
      </c>
      <c r="H4" s="163" t="s">
        <v>21</v>
      </c>
      <c r="I4" s="164" t="s">
        <v>204</v>
      </c>
      <c r="J4" s="165" t="s">
        <v>108</v>
      </c>
      <c r="K4" s="166" t="s">
        <v>205</v>
      </c>
      <c r="L4" s="168" t="s">
        <v>206</v>
      </c>
      <c r="M4" s="168" t="s">
        <v>207</v>
      </c>
      <c r="N4" s="167" t="s">
        <v>109</v>
      </c>
      <c r="O4" s="166" t="s">
        <v>180</v>
      </c>
      <c r="P4" s="167" t="s">
        <v>208</v>
      </c>
    </row>
    <row r="5" spans="1:16" x14ac:dyDescent="0.2">
      <c r="A5" s="106" t="s">
        <v>64</v>
      </c>
      <c r="B5" s="108" t="s">
        <v>217</v>
      </c>
      <c r="C5" s="97"/>
      <c r="D5" s="97"/>
      <c r="E5" s="97"/>
      <c r="F5" s="97"/>
      <c r="G5" s="97"/>
      <c r="H5" s="97"/>
      <c r="I5" s="98"/>
      <c r="J5" s="99">
        <f>SUM(C5:H5)</f>
        <v>0</v>
      </c>
      <c r="K5" s="100"/>
      <c r="L5" s="100"/>
      <c r="M5" s="100"/>
      <c r="N5" s="100"/>
      <c r="O5" s="100"/>
      <c r="P5" s="100"/>
    </row>
    <row r="6" spans="1:16" x14ac:dyDescent="0.2">
      <c r="A6" s="106" t="s">
        <v>209</v>
      </c>
      <c r="B6" s="174"/>
      <c r="C6" s="97"/>
      <c r="D6" s="97"/>
      <c r="E6" s="97"/>
      <c r="F6" s="97"/>
      <c r="G6" s="97"/>
      <c r="H6" s="97"/>
      <c r="I6" s="98"/>
      <c r="J6" s="99">
        <f t="shared" ref="J6:J13" si="0">SUM(C6:H6)</f>
        <v>0</v>
      </c>
      <c r="K6" s="100"/>
      <c r="L6" s="100"/>
      <c r="M6" s="100"/>
      <c r="N6" s="100"/>
      <c r="O6" s="100"/>
      <c r="P6" s="100"/>
    </row>
    <row r="7" spans="1:16" x14ac:dyDescent="0.2">
      <c r="A7" s="106" t="s">
        <v>210</v>
      </c>
      <c r="B7" s="174"/>
      <c r="C7" s="97"/>
      <c r="D7" s="97"/>
      <c r="E7" s="97"/>
      <c r="F7" s="97"/>
      <c r="G7" s="97"/>
      <c r="H7" s="97"/>
      <c r="I7" s="98"/>
      <c r="J7" s="99">
        <f t="shared" si="0"/>
        <v>0</v>
      </c>
      <c r="K7" s="100"/>
      <c r="L7" s="100"/>
      <c r="M7" s="100"/>
      <c r="N7" s="100"/>
      <c r="O7" s="100"/>
      <c r="P7" s="100"/>
    </row>
    <row r="8" spans="1:16" x14ac:dyDescent="0.2">
      <c r="A8" s="106" t="s">
        <v>211</v>
      </c>
      <c r="B8" s="174"/>
      <c r="C8" s="97"/>
      <c r="D8" s="97"/>
      <c r="E8" s="97"/>
      <c r="F8" s="97"/>
      <c r="G8" s="97"/>
      <c r="H8" s="97"/>
      <c r="I8" s="98"/>
      <c r="J8" s="99">
        <f t="shared" si="0"/>
        <v>0</v>
      </c>
      <c r="K8" s="100"/>
      <c r="L8" s="100"/>
      <c r="M8" s="100"/>
      <c r="N8" s="100"/>
      <c r="O8" s="100"/>
      <c r="P8" s="100"/>
    </row>
    <row r="9" spans="1:16" x14ac:dyDescent="0.2">
      <c r="A9" s="106" t="s">
        <v>212</v>
      </c>
      <c r="B9" s="174"/>
      <c r="C9" s="97"/>
      <c r="D9" s="97"/>
      <c r="E9" s="97"/>
      <c r="F9" s="97"/>
      <c r="G9" s="97"/>
      <c r="H9" s="97"/>
      <c r="I9" s="98"/>
      <c r="J9" s="99">
        <f t="shared" si="0"/>
        <v>0</v>
      </c>
      <c r="K9" s="100"/>
      <c r="L9" s="100"/>
      <c r="M9" s="100"/>
      <c r="N9" s="100"/>
      <c r="O9" s="100"/>
      <c r="P9" s="100"/>
    </row>
    <row r="10" spans="1:16" x14ac:dyDescent="0.2">
      <c r="A10" s="106" t="s">
        <v>213</v>
      </c>
      <c r="B10" s="174"/>
      <c r="C10" s="97"/>
      <c r="D10" s="97"/>
      <c r="E10" s="97"/>
      <c r="F10" s="97"/>
      <c r="G10" s="97"/>
      <c r="H10" s="97"/>
      <c r="I10" s="98"/>
      <c r="J10" s="99">
        <f t="shared" si="0"/>
        <v>0</v>
      </c>
      <c r="K10" s="100"/>
      <c r="L10" s="100"/>
      <c r="M10" s="100"/>
      <c r="N10" s="100"/>
      <c r="O10" s="100"/>
      <c r="P10" s="100"/>
    </row>
    <row r="11" spans="1:16" x14ac:dyDescent="0.2">
      <c r="A11" s="106" t="s">
        <v>214</v>
      </c>
      <c r="B11" s="174"/>
      <c r="C11" s="97"/>
      <c r="D11" s="97"/>
      <c r="E11" s="97"/>
      <c r="F11" s="97"/>
      <c r="G11" s="97"/>
      <c r="H11" s="97"/>
      <c r="I11" s="98"/>
      <c r="J11" s="99">
        <f t="shared" si="0"/>
        <v>0</v>
      </c>
      <c r="K11" s="100"/>
      <c r="L11" s="100"/>
      <c r="M11" s="100"/>
      <c r="N11" s="100"/>
      <c r="O11" s="100"/>
      <c r="P11" s="100"/>
    </row>
    <row r="12" spans="1:16" x14ac:dyDescent="0.2">
      <c r="A12" s="106" t="s">
        <v>215</v>
      </c>
      <c r="B12" s="174"/>
      <c r="C12" s="97"/>
      <c r="D12" s="97"/>
      <c r="E12" s="97"/>
      <c r="F12" s="97"/>
      <c r="G12" s="97"/>
      <c r="H12" s="97"/>
      <c r="I12" s="98"/>
      <c r="J12" s="99">
        <f t="shared" si="0"/>
        <v>0</v>
      </c>
      <c r="K12" s="100"/>
      <c r="L12" s="100"/>
      <c r="M12" s="100"/>
      <c r="N12" s="100"/>
      <c r="O12" s="100"/>
      <c r="P12" s="100"/>
    </row>
    <row r="13" spans="1:16" x14ac:dyDescent="0.2">
      <c r="A13" s="106" t="s">
        <v>216</v>
      </c>
      <c r="B13" s="174"/>
      <c r="C13" s="97"/>
      <c r="D13" s="97"/>
      <c r="E13" s="97"/>
      <c r="F13" s="97"/>
      <c r="G13" s="97"/>
      <c r="H13" s="97"/>
      <c r="I13" s="98"/>
      <c r="J13" s="99">
        <f t="shared" si="0"/>
        <v>0</v>
      </c>
      <c r="K13" s="100"/>
      <c r="L13" s="100"/>
      <c r="M13" s="100"/>
      <c r="N13" s="100"/>
      <c r="O13" s="100"/>
      <c r="P13" s="100"/>
    </row>
    <row r="14" spans="1:16" x14ac:dyDescent="0.2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</row>
    <row r="15" spans="1:16" x14ac:dyDescent="0.2">
      <c r="A15" s="175" t="s">
        <v>75</v>
      </c>
      <c r="B15" s="174"/>
      <c r="C15" s="97"/>
      <c r="D15" s="97"/>
      <c r="E15" s="97"/>
      <c r="F15" s="97"/>
      <c r="G15" s="97"/>
      <c r="H15" s="97"/>
      <c r="I15" s="98"/>
      <c r="J15" s="99">
        <f>SUM(C15:H15)</f>
        <v>0</v>
      </c>
      <c r="K15" s="100"/>
      <c r="L15" s="100"/>
      <c r="M15" s="100"/>
      <c r="N15" s="100"/>
      <c r="O15" s="100"/>
      <c r="P15" s="100"/>
    </row>
    <row r="16" spans="1:16" x14ac:dyDescent="0.2">
      <c r="A16" s="106">
        <v>32.1</v>
      </c>
      <c r="B16" s="174"/>
      <c r="C16" s="97"/>
      <c r="D16" s="97"/>
      <c r="E16" s="97"/>
      <c r="F16" s="97"/>
      <c r="G16" s="97"/>
      <c r="H16" s="97"/>
      <c r="I16" s="98"/>
      <c r="J16" s="99">
        <f t="shared" ref="J16:J23" si="1">SUM(C16:H16)</f>
        <v>0</v>
      </c>
      <c r="K16" s="100"/>
      <c r="L16" s="100"/>
      <c r="M16" s="100"/>
      <c r="N16" s="100"/>
      <c r="O16" s="100"/>
      <c r="P16" s="100"/>
    </row>
    <row r="17" spans="1:16" x14ac:dyDescent="0.2">
      <c r="A17" s="106">
        <v>32.200000000000003</v>
      </c>
      <c r="B17" s="174"/>
      <c r="C17" s="97"/>
      <c r="D17" s="97"/>
      <c r="E17" s="97"/>
      <c r="F17" s="97"/>
      <c r="G17" s="97"/>
      <c r="H17" s="97"/>
      <c r="I17" s="98"/>
      <c r="J17" s="99">
        <f t="shared" si="1"/>
        <v>0</v>
      </c>
      <c r="K17" s="100"/>
      <c r="L17" s="100"/>
      <c r="M17" s="100"/>
      <c r="N17" s="100"/>
      <c r="O17" s="100"/>
      <c r="P17" s="100"/>
    </row>
    <row r="18" spans="1:16" x14ac:dyDescent="0.2">
      <c r="A18" s="106">
        <v>32.299999999999997</v>
      </c>
      <c r="B18" s="174"/>
      <c r="C18" s="97"/>
      <c r="D18" s="97"/>
      <c r="E18" s="97"/>
      <c r="F18" s="97"/>
      <c r="G18" s="97"/>
      <c r="H18" s="97"/>
      <c r="I18" s="98"/>
      <c r="J18" s="99">
        <f t="shared" si="1"/>
        <v>0</v>
      </c>
      <c r="K18" s="100"/>
      <c r="L18" s="100"/>
      <c r="M18" s="100"/>
      <c r="N18" s="100"/>
      <c r="O18" s="100"/>
      <c r="P18" s="100"/>
    </row>
    <row r="19" spans="1:16" x14ac:dyDescent="0.2">
      <c r="A19" s="106">
        <v>32.4</v>
      </c>
      <c r="B19" s="174"/>
      <c r="C19" s="97"/>
      <c r="D19" s="97"/>
      <c r="E19" s="97"/>
      <c r="F19" s="97"/>
      <c r="G19" s="97"/>
      <c r="H19" s="97"/>
      <c r="I19" s="98"/>
      <c r="J19" s="99">
        <f t="shared" si="1"/>
        <v>0</v>
      </c>
      <c r="K19" s="100"/>
      <c r="L19" s="100"/>
      <c r="M19" s="100"/>
      <c r="N19" s="100"/>
      <c r="O19" s="100"/>
      <c r="P19" s="100"/>
    </row>
    <row r="20" spans="1:16" x14ac:dyDescent="0.2">
      <c r="A20" s="106">
        <v>32.5</v>
      </c>
      <c r="B20" s="174"/>
      <c r="C20" s="97"/>
      <c r="D20" s="97"/>
      <c r="E20" s="97"/>
      <c r="F20" s="97"/>
      <c r="G20" s="97"/>
      <c r="H20" s="97"/>
      <c r="I20" s="98"/>
      <c r="J20" s="99">
        <f t="shared" si="1"/>
        <v>0</v>
      </c>
      <c r="K20" s="100"/>
      <c r="L20" s="100"/>
      <c r="M20" s="100"/>
      <c r="N20" s="100"/>
      <c r="O20" s="100"/>
      <c r="P20" s="100"/>
    </row>
    <row r="21" spans="1:16" x14ac:dyDescent="0.2">
      <c r="A21" s="106">
        <v>32.6</v>
      </c>
      <c r="B21" s="174"/>
      <c r="C21" s="97"/>
      <c r="D21" s="97"/>
      <c r="E21" s="97"/>
      <c r="F21" s="97"/>
      <c r="G21" s="97"/>
      <c r="H21" s="97"/>
      <c r="I21" s="98"/>
      <c r="J21" s="99">
        <f t="shared" si="1"/>
        <v>0</v>
      </c>
      <c r="K21" s="100"/>
      <c r="L21" s="100"/>
      <c r="M21" s="100"/>
      <c r="N21" s="100"/>
      <c r="O21" s="100"/>
      <c r="P21" s="100"/>
    </row>
    <row r="22" spans="1:16" x14ac:dyDescent="0.2">
      <c r="A22" s="106">
        <v>32.700000000000003</v>
      </c>
      <c r="B22" s="174"/>
      <c r="C22" s="97"/>
      <c r="D22" s="97"/>
      <c r="E22" s="97"/>
      <c r="F22" s="97"/>
      <c r="G22" s="97"/>
      <c r="H22" s="97"/>
      <c r="I22" s="98"/>
      <c r="J22" s="99">
        <f t="shared" si="1"/>
        <v>0</v>
      </c>
      <c r="K22" s="100"/>
      <c r="L22" s="100"/>
      <c r="M22" s="100"/>
      <c r="N22" s="100"/>
      <c r="O22" s="100"/>
      <c r="P22" s="100"/>
    </row>
    <row r="23" spans="1:16" x14ac:dyDescent="0.2">
      <c r="A23" s="106">
        <v>32.799999999999997</v>
      </c>
      <c r="B23" s="174"/>
      <c r="C23" s="97"/>
      <c r="D23" s="97"/>
      <c r="E23" s="97"/>
      <c r="F23" s="97"/>
      <c r="G23" s="97"/>
      <c r="H23" s="97"/>
      <c r="I23" s="98"/>
      <c r="J23" s="99">
        <f t="shared" si="1"/>
        <v>0</v>
      </c>
      <c r="K23" s="100"/>
      <c r="L23" s="100"/>
      <c r="M23" s="100"/>
      <c r="N23" s="100"/>
      <c r="O23" s="100"/>
      <c r="P23" s="100"/>
    </row>
    <row r="24" spans="1:16" x14ac:dyDescent="0.2">
      <c r="A24" s="472"/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</row>
    <row r="25" spans="1:16" x14ac:dyDescent="0.2">
      <c r="A25" s="95" t="s">
        <v>101</v>
      </c>
      <c r="B25" s="122" t="s">
        <v>219</v>
      </c>
      <c r="C25" s="97"/>
      <c r="D25" s="97"/>
      <c r="E25" s="97"/>
      <c r="F25" s="97"/>
      <c r="G25" s="97"/>
      <c r="H25" s="97"/>
      <c r="I25" s="98"/>
      <c r="J25" s="99">
        <f>SUM(C25:H25)</f>
        <v>0</v>
      </c>
      <c r="K25" s="171"/>
      <c r="L25" s="171"/>
      <c r="M25" s="171"/>
      <c r="N25" s="170">
        <f t="shared" ref="N25:N33" si="2">J25</f>
        <v>0</v>
      </c>
      <c r="O25" s="171"/>
      <c r="P25" s="172"/>
    </row>
    <row r="26" spans="1:16" x14ac:dyDescent="0.2">
      <c r="A26" s="106">
        <v>49.1</v>
      </c>
      <c r="B26" s="174"/>
      <c r="C26" s="97"/>
      <c r="D26" s="97"/>
      <c r="E26" s="97"/>
      <c r="F26" s="97"/>
      <c r="G26" s="97"/>
      <c r="H26" s="97"/>
      <c r="I26" s="98"/>
      <c r="J26" s="99">
        <f t="shared" ref="J26:J33" si="3">SUM(C26:H26)</f>
        <v>0</v>
      </c>
      <c r="K26" s="171"/>
      <c r="L26" s="171"/>
      <c r="M26" s="171"/>
      <c r="N26" s="170">
        <f t="shared" si="2"/>
        <v>0</v>
      </c>
      <c r="O26" s="171"/>
      <c r="P26" s="172"/>
    </row>
    <row r="27" spans="1:16" x14ac:dyDescent="0.2">
      <c r="A27" s="106">
        <v>49.2</v>
      </c>
      <c r="B27" s="174"/>
      <c r="C27" s="97"/>
      <c r="D27" s="97"/>
      <c r="E27" s="97"/>
      <c r="F27" s="97"/>
      <c r="G27" s="97"/>
      <c r="H27" s="97"/>
      <c r="I27" s="98"/>
      <c r="J27" s="99">
        <f t="shared" si="3"/>
        <v>0</v>
      </c>
      <c r="K27" s="171"/>
      <c r="L27" s="171"/>
      <c r="M27" s="171"/>
      <c r="N27" s="170">
        <f t="shared" si="2"/>
        <v>0</v>
      </c>
      <c r="O27" s="171"/>
      <c r="P27" s="172"/>
    </row>
    <row r="28" spans="1:16" x14ac:dyDescent="0.2">
      <c r="A28" s="106">
        <v>49.3</v>
      </c>
      <c r="B28" s="174"/>
      <c r="C28" s="97"/>
      <c r="D28" s="97"/>
      <c r="E28" s="97"/>
      <c r="F28" s="97"/>
      <c r="G28" s="97"/>
      <c r="H28" s="97"/>
      <c r="I28" s="98"/>
      <c r="J28" s="99">
        <f t="shared" si="3"/>
        <v>0</v>
      </c>
      <c r="K28" s="171"/>
      <c r="L28" s="171"/>
      <c r="M28" s="171"/>
      <c r="N28" s="170">
        <f t="shared" si="2"/>
        <v>0</v>
      </c>
      <c r="O28" s="171"/>
      <c r="P28" s="172"/>
    </row>
    <row r="29" spans="1:16" x14ac:dyDescent="0.2">
      <c r="A29" s="106">
        <v>49.4</v>
      </c>
      <c r="B29" s="174"/>
      <c r="C29" s="97"/>
      <c r="D29" s="97"/>
      <c r="E29" s="97"/>
      <c r="F29" s="97"/>
      <c r="G29" s="97"/>
      <c r="H29" s="97"/>
      <c r="I29" s="98"/>
      <c r="J29" s="99">
        <f t="shared" si="3"/>
        <v>0</v>
      </c>
      <c r="K29" s="171"/>
      <c r="L29" s="171"/>
      <c r="M29" s="171"/>
      <c r="N29" s="170">
        <f t="shared" si="2"/>
        <v>0</v>
      </c>
      <c r="O29" s="171"/>
      <c r="P29" s="172"/>
    </row>
    <row r="30" spans="1:16" x14ac:dyDescent="0.2">
      <c r="A30" s="106">
        <v>49.5</v>
      </c>
      <c r="B30" s="174"/>
      <c r="C30" s="97"/>
      <c r="D30" s="97"/>
      <c r="E30" s="97"/>
      <c r="F30" s="97"/>
      <c r="G30" s="97"/>
      <c r="H30" s="97"/>
      <c r="I30" s="98"/>
      <c r="J30" s="99">
        <f t="shared" si="3"/>
        <v>0</v>
      </c>
      <c r="K30" s="171"/>
      <c r="L30" s="171"/>
      <c r="M30" s="171"/>
      <c r="N30" s="170">
        <f t="shared" si="2"/>
        <v>0</v>
      </c>
      <c r="O30" s="171"/>
      <c r="P30" s="172"/>
    </row>
    <row r="31" spans="1:16" x14ac:dyDescent="0.2">
      <c r="A31" s="106">
        <v>49.6</v>
      </c>
      <c r="B31" s="174"/>
      <c r="C31" s="97"/>
      <c r="D31" s="97"/>
      <c r="E31" s="97"/>
      <c r="F31" s="97"/>
      <c r="G31" s="97"/>
      <c r="H31" s="97"/>
      <c r="I31" s="98"/>
      <c r="J31" s="99">
        <f t="shared" si="3"/>
        <v>0</v>
      </c>
      <c r="K31" s="171"/>
      <c r="L31" s="171"/>
      <c r="M31" s="171"/>
      <c r="N31" s="170">
        <f t="shared" si="2"/>
        <v>0</v>
      </c>
      <c r="O31" s="171"/>
      <c r="P31" s="172"/>
    </row>
    <row r="32" spans="1:16" x14ac:dyDescent="0.2">
      <c r="A32" s="106">
        <v>49.7</v>
      </c>
      <c r="B32" s="174"/>
      <c r="C32" s="97"/>
      <c r="D32" s="97"/>
      <c r="E32" s="97"/>
      <c r="F32" s="97"/>
      <c r="G32" s="97"/>
      <c r="H32" s="97"/>
      <c r="I32" s="98"/>
      <c r="J32" s="99">
        <f t="shared" si="3"/>
        <v>0</v>
      </c>
      <c r="K32" s="171"/>
      <c r="L32" s="171"/>
      <c r="M32" s="171"/>
      <c r="N32" s="170">
        <f t="shared" si="2"/>
        <v>0</v>
      </c>
      <c r="O32" s="171"/>
      <c r="P32" s="172"/>
    </row>
    <row r="33" spans="1:16" x14ac:dyDescent="0.2">
      <c r="A33" s="106">
        <v>49.8</v>
      </c>
      <c r="B33" s="174"/>
      <c r="C33" s="97"/>
      <c r="D33" s="97"/>
      <c r="E33" s="97"/>
      <c r="F33" s="97"/>
      <c r="G33" s="97"/>
      <c r="H33" s="97"/>
      <c r="I33" s="98"/>
      <c r="J33" s="99">
        <f t="shared" si="3"/>
        <v>0</v>
      </c>
      <c r="K33" s="171"/>
      <c r="L33" s="171"/>
      <c r="M33" s="171"/>
      <c r="N33" s="170">
        <f t="shared" si="2"/>
        <v>0</v>
      </c>
      <c r="O33" s="171"/>
      <c r="P33" s="172"/>
    </row>
    <row r="34" spans="1:16" x14ac:dyDescent="0.2">
      <c r="A34" s="471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</row>
    <row r="35" spans="1:16" x14ac:dyDescent="0.2">
      <c r="A35" s="95" t="s">
        <v>102</v>
      </c>
      <c r="B35" s="122" t="s">
        <v>220</v>
      </c>
      <c r="C35" s="97"/>
      <c r="D35" s="97"/>
      <c r="E35" s="97"/>
      <c r="F35" s="97"/>
      <c r="G35" s="97"/>
      <c r="H35" s="97"/>
      <c r="I35" s="98"/>
      <c r="J35" s="99">
        <f>SUM(C35:H35)</f>
        <v>0</v>
      </c>
      <c r="K35" s="171"/>
      <c r="L35" s="171"/>
      <c r="M35" s="171"/>
      <c r="N35" s="170">
        <f t="shared" ref="N35:N43" si="4">J35</f>
        <v>0</v>
      </c>
      <c r="O35" s="171"/>
      <c r="P35" s="172"/>
    </row>
    <row r="36" spans="1:16" x14ac:dyDescent="0.2">
      <c r="A36" s="106">
        <v>50.1</v>
      </c>
      <c r="B36" s="174"/>
      <c r="C36" s="97"/>
      <c r="D36" s="97"/>
      <c r="E36" s="97"/>
      <c r="F36" s="97"/>
      <c r="G36" s="97"/>
      <c r="H36" s="97"/>
      <c r="I36" s="98"/>
      <c r="J36" s="99">
        <f t="shared" ref="J36:J43" si="5">SUM(C36:H36)</f>
        <v>0</v>
      </c>
      <c r="K36" s="171"/>
      <c r="L36" s="171"/>
      <c r="M36" s="171"/>
      <c r="N36" s="170">
        <f t="shared" si="4"/>
        <v>0</v>
      </c>
      <c r="O36" s="171"/>
      <c r="P36" s="172"/>
    </row>
    <row r="37" spans="1:16" x14ac:dyDescent="0.2">
      <c r="A37" s="106">
        <v>50.2</v>
      </c>
      <c r="B37" s="174"/>
      <c r="C37" s="97"/>
      <c r="D37" s="97"/>
      <c r="E37" s="97"/>
      <c r="F37" s="97"/>
      <c r="G37" s="97"/>
      <c r="H37" s="97"/>
      <c r="I37" s="98"/>
      <c r="J37" s="99">
        <f t="shared" si="5"/>
        <v>0</v>
      </c>
      <c r="K37" s="171"/>
      <c r="L37" s="171"/>
      <c r="M37" s="171"/>
      <c r="N37" s="170">
        <f t="shared" si="4"/>
        <v>0</v>
      </c>
      <c r="O37" s="171"/>
      <c r="P37" s="172"/>
    </row>
    <row r="38" spans="1:16" x14ac:dyDescent="0.2">
      <c r="A38" s="106">
        <v>50.3</v>
      </c>
      <c r="B38" s="174"/>
      <c r="C38" s="97"/>
      <c r="D38" s="97"/>
      <c r="E38" s="97"/>
      <c r="F38" s="97"/>
      <c r="G38" s="97"/>
      <c r="H38" s="97"/>
      <c r="I38" s="98"/>
      <c r="J38" s="99">
        <f t="shared" si="5"/>
        <v>0</v>
      </c>
      <c r="K38" s="171"/>
      <c r="L38" s="171"/>
      <c r="M38" s="171"/>
      <c r="N38" s="170">
        <f t="shared" si="4"/>
        <v>0</v>
      </c>
      <c r="O38" s="171"/>
      <c r="P38" s="172"/>
    </row>
    <row r="39" spans="1:16" x14ac:dyDescent="0.2">
      <c r="A39" s="106">
        <v>50.4</v>
      </c>
      <c r="B39" s="174"/>
      <c r="C39" s="97"/>
      <c r="D39" s="97"/>
      <c r="E39" s="97"/>
      <c r="F39" s="97"/>
      <c r="G39" s="97"/>
      <c r="H39" s="97"/>
      <c r="I39" s="98"/>
      <c r="J39" s="99">
        <f t="shared" si="5"/>
        <v>0</v>
      </c>
      <c r="K39" s="171"/>
      <c r="L39" s="171"/>
      <c r="M39" s="171"/>
      <c r="N39" s="170">
        <f t="shared" si="4"/>
        <v>0</v>
      </c>
      <c r="O39" s="171"/>
      <c r="P39" s="172"/>
    </row>
    <row r="40" spans="1:16" x14ac:dyDescent="0.2">
      <c r="A40" s="106">
        <v>50.5</v>
      </c>
      <c r="B40" s="174"/>
      <c r="C40" s="97"/>
      <c r="D40" s="97"/>
      <c r="E40" s="97"/>
      <c r="F40" s="97"/>
      <c r="G40" s="97"/>
      <c r="H40" s="97"/>
      <c r="I40" s="98"/>
      <c r="J40" s="99">
        <f t="shared" si="5"/>
        <v>0</v>
      </c>
      <c r="K40" s="171"/>
      <c r="L40" s="171"/>
      <c r="M40" s="171"/>
      <c r="N40" s="170">
        <f t="shared" si="4"/>
        <v>0</v>
      </c>
      <c r="O40" s="171"/>
      <c r="P40" s="172"/>
    </row>
    <row r="41" spans="1:16" x14ac:dyDescent="0.2">
      <c r="A41" s="106">
        <v>50.6</v>
      </c>
      <c r="B41" s="174"/>
      <c r="C41" s="97"/>
      <c r="D41" s="97"/>
      <c r="E41" s="97"/>
      <c r="F41" s="97"/>
      <c r="G41" s="97"/>
      <c r="H41" s="97"/>
      <c r="I41" s="98"/>
      <c r="J41" s="99">
        <f t="shared" si="5"/>
        <v>0</v>
      </c>
      <c r="K41" s="171"/>
      <c r="L41" s="171"/>
      <c r="M41" s="171"/>
      <c r="N41" s="170">
        <f t="shared" si="4"/>
        <v>0</v>
      </c>
      <c r="O41" s="171"/>
      <c r="P41" s="172"/>
    </row>
    <row r="42" spans="1:16" x14ac:dyDescent="0.2">
      <c r="A42" s="106">
        <v>50.7</v>
      </c>
      <c r="B42" s="174"/>
      <c r="C42" s="97"/>
      <c r="D42" s="97"/>
      <c r="E42" s="97"/>
      <c r="F42" s="97"/>
      <c r="G42" s="97"/>
      <c r="H42" s="97"/>
      <c r="I42" s="98"/>
      <c r="J42" s="99">
        <f t="shared" si="5"/>
        <v>0</v>
      </c>
      <c r="K42" s="171"/>
      <c r="L42" s="171"/>
      <c r="M42" s="171"/>
      <c r="N42" s="170">
        <f t="shared" si="4"/>
        <v>0</v>
      </c>
      <c r="O42" s="171"/>
      <c r="P42" s="172"/>
    </row>
    <row r="43" spans="1:16" x14ac:dyDescent="0.2">
      <c r="A43" s="106">
        <v>50.8</v>
      </c>
      <c r="B43" s="174"/>
      <c r="C43" s="97"/>
      <c r="D43" s="97"/>
      <c r="E43" s="97"/>
      <c r="F43" s="97"/>
      <c r="G43" s="97"/>
      <c r="H43" s="97"/>
      <c r="I43" s="98"/>
      <c r="J43" s="99">
        <f t="shared" si="5"/>
        <v>0</v>
      </c>
      <c r="K43" s="171"/>
      <c r="L43" s="171"/>
      <c r="M43" s="171"/>
      <c r="N43" s="170">
        <f t="shared" si="4"/>
        <v>0</v>
      </c>
      <c r="O43" s="171"/>
      <c r="P43" s="172"/>
    </row>
  </sheetData>
  <sheetProtection sheet="1" selectLockedCells="1"/>
  <mergeCells count="6">
    <mergeCell ref="A3:F3"/>
    <mergeCell ref="A34:P34"/>
    <mergeCell ref="A24:P24"/>
    <mergeCell ref="A14:P14"/>
    <mergeCell ref="C1:F1"/>
    <mergeCell ref="O1:P1"/>
  </mergeCells>
  <dataValidations count="1">
    <dataValidation type="date" allowBlank="1" showInputMessage="1" showErrorMessage="1" promptTitle="Dates Only" prompt="Type in the &quot;as of&quot; date for the costs" sqref="F2" xr:uid="{00000000-0002-0000-0200-000000000000}">
      <formula1>35065</formula1>
      <formula2>54789</formula2>
    </dataValidation>
  </dataValidations>
  <pageMargins left="0.7" right="0.7" top="0.75" bottom="0.75" header="0.3" footer="0.3"/>
  <pageSetup scale="80" orientation="landscape" r:id="rId1"/>
  <headerFooter>
    <oddHeader>&amp;CNew York State Homes and Community Renewal Housing Credit Cost Certification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O19"/>
  <sheetViews>
    <sheetView workbookViewId="0">
      <selection activeCell="B9" sqref="B9"/>
    </sheetView>
  </sheetViews>
  <sheetFormatPr defaultColWidth="8.85546875" defaultRowHeight="12.75" x14ac:dyDescent="0.2"/>
  <cols>
    <col min="1" max="4" width="8.85546875" style="327"/>
    <col min="5" max="5" width="9.28515625" style="327" customWidth="1"/>
    <col min="6" max="10" width="8.85546875" style="327"/>
    <col min="11" max="11" width="11.140625" style="327" customWidth="1"/>
    <col min="12" max="16384" width="8.85546875" style="327"/>
  </cols>
  <sheetData>
    <row r="1" spans="1:15" x14ac:dyDescent="0.2">
      <c r="A1" s="473" t="s">
        <v>121</v>
      </c>
      <c r="B1" s="474"/>
      <c r="C1" s="475" t="str">
        <f>Project_Name_Formula</f>
        <v/>
      </c>
      <c r="D1" s="476"/>
      <c r="E1" s="476"/>
      <c r="F1" s="476"/>
      <c r="G1" s="9"/>
      <c r="H1" s="9"/>
      <c r="I1" s="9"/>
      <c r="J1" s="9"/>
      <c r="K1" s="9"/>
    </row>
    <row r="2" spans="1:15" x14ac:dyDescent="0.2">
      <c r="A2" s="477" t="s">
        <v>221</v>
      </c>
      <c r="B2" s="477"/>
      <c r="C2" s="478" t="str">
        <f>Project_ID_Formula</f>
        <v/>
      </c>
      <c r="D2" s="479"/>
      <c r="E2" s="479"/>
      <c r="F2" s="479"/>
      <c r="G2" s="9"/>
      <c r="H2" s="9"/>
      <c r="I2" s="9"/>
      <c r="J2" s="9"/>
      <c r="K2" s="9"/>
    </row>
    <row r="3" spans="1:15" x14ac:dyDescent="0.2">
      <c r="A3" s="5"/>
      <c r="B3" s="10"/>
      <c r="C3" s="11"/>
      <c r="D3" s="10"/>
      <c r="E3" s="10"/>
      <c r="F3" s="9"/>
      <c r="G3" s="9"/>
      <c r="H3" s="9"/>
      <c r="I3" s="9"/>
      <c r="J3" s="9"/>
      <c r="K3" s="9"/>
    </row>
    <row r="4" spans="1:15" x14ac:dyDescent="0.2">
      <c r="A4" s="5"/>
      <c r="B4" s="10"/>
      <c r="C4" s="11"/>
      <c r="D4" s="10"/>
      <c r="E4" s="10"/>
      <c r="F4" s="9"/>
      <c r="G4" s="9"/>
      <c r="H4" s="9"/>
      <c r="I4" s="9"/>
      <c r="J4" s="9"/>
      <c r="K4" s="9"/>
    </row>
    <row r="5" spans="1:15" ht="13.5" thickBot="1" x14ac:dyDescent="0.25">
      <c r="A5" s="12"/>
      <c r="D5" s="6"/>
      <c r="E5" s="6"/>
      <c r="F5" s="6"/>
      <c r="G5" s="6"/>
      <c r="H5" s="9"/>
      <c r="I5" s="9"/>
      <c r="J5" s="9"/>
      <c r="K5" s="9"/>
      <c r="L5" s="9"/>
      <c r="M5" s="9"/>
    </row>
    <row r="6" spans="1:15" ht="15" customHeight="1" thickTop="1" thickBot="1" x14ac:dyDescent="0.25">
      <c r="A6" s="14"/>
      <c r="B6" s="480" t="s">
        <v>228</v>
      </c>
      <c r="C6" s="481"/>
      <c r="D6" s="480" t="s">
        <v>193</v>
      </c>
      <c r="E6" s="482"/>
      <c r="F6" s="480" t="s">
        <v>229</v>
      </c>
      <c r="G6" s="482"/>
      <c r="H6" s="480" t="s">
        <v>130</v>
      </c>
      <c r="I6" s="481"/>
      <c r="J6" s="489" t="s">
        <v>131</v>
      </c>
      <c r="K6" s="490"/>
      <c r="L6" s="480" t="s">
        <v>196</v>
      </c>
      <c r="M6" s="481"/>
      <c r="N6" s="489" t="s">
        <v>117</v>
      </c>
      <c r="O6" s="490"/>
    </row>
    <row r="7" spans="1:15" ht="28.15" customHeight="1" thickTop="1" x14ac:dyDescent="0.2">
      <c r="A7" s="487" t="s">
        <v>132</v>
      </c>
      <c r="B7" s="483" t="s">
        <v>133</v>
      </c>
      <c r="C7" s="485" t="s">
        <v>134</v>
      </c>
      <c r="D7" s="483" t="s">
        <v>133</v>
      </c>
      <c r="E7" s="485" t="s">
        <v>134</v>
      </c>
      <c r="F7" s="483" t="s">
        <v>133</v>
      </c>
      <c r="G7" s="485" t="s">
        <v>134</v>
      </c>
      <c r="H7" s="483" t="s">
        <v>133</v>
      </c>
      <c r="I7" s="485" t="s">
        <v>134</v>
      </c>
      <c r="J7" s="483" t="s">
        <v>133</v>
      </c>
      <c r="K7" s="485" t="s">
        <v>134</v>
      </c>
      <c r="L7" s="483" t="s">
        <v>133</v>
      </c>
      <c r="M7" s="485" t="s">
        <v>134</v>
      </c>
      <c r="N7" s="483" t="s">
        <v>133</v>
      </c>
      <c r="O7" s="485" t="s">
        <v>134</v>
      </c>
    </row>
    <row r="8" spans="1:15" ht="13.5" thickBot="1" x14ac:dyDescent="0.25">
      <c r="A8" s="488"/>
      <c r="B8" s="484"/>
      <c r="C8" s="486"/>
      <c r="D8" s="484"/>
      <c r="E8" s="486"/>
      <c r="F8" s="484"/>
      <c r="G8" s="486"/>
      <c r="H8" s="484"/>
      <c r="I8" s="486"/>
      <c r="J8" s="496"/>
      <c r="K8" s="492"/>
      <c r="L8" s="496"/>
      <c r="M8" s="492"/>
      <c r="N8" s="496"/>
      <c r="O8" s="492"/>
    </row>
    <row r="9" spans="1:15" ht="13.5" thickTop="1" x14ac:dyDescent="0.2">
      <c r="A9" s="15" t="s">
        <v>175</v>
      </c>
      <c r="B9" s="61"/>
      <c r="C9" s="62"/>
      <c r="D9" s="61"/>
      <c r="E9" s="62"/>
      <c r="F9" s="127"/>
      <c r="G9" s="127"/>
      <c r="H9" s="61"/>
      <c r="I9" s="63"/>
      <c r="J9" s="64">
        <f t="shared" ref="J9:K13" si="0">B9+D9+H9+F9</f>
        <v>0</v>
      </c>
      <c r="K9" s="130">
        <f t="shared" si="0"/>
        <v>0</v>
      </c>
      <c r="L9" s="61"/>
      <c r="M9" s="65"/>
      <c r="N9" s="66">
        <f>L9+J9</f>
        <v>0</v>
      </c>
      <c r="O9" s="67">
        <f>K9+M9</f>
        <v>0</v>
      </c>
    </row>
    <row r="10" spans="1:15" x14ac:dyDescent="0.2">
      <c r="A10" s="67" t="s">
        <v>176</v>
      </c>
      <c r="B10" s="68"/>
      <c r="C10" s="69"/>
      <c r="D10" s="68"/>
      <c r="E10" s="69"/>
      <c r="F10" s="128"/>
      <c r="G10" s="128"/>
      <c r="H10" s="68"/>
      <c r="I10" s="70"/>
      <c r="J10" s="66">
        <f t="shared" si="0"/>
        <v>0</v>
      </c>
      <c r="K10" s="130">
        <f t="shared" si="0"/>
        <v>0</v>
      </c>
      <c r="L10" s="68"/>
      <c r="M10" s="71"/>
      <c r="N10" s="66">
        <f>L10+J10</f>
        <v>0</v>
      </c>
      <c r="O10" s="67">
        <f>K10+M10</f>
        <v>0</v>
      </c>
    </row>
    <row r="11" spans="1:15" x14ac:dyDescent="0.2">
      <c r="A11" s="67" t="s">
        <v>177</v>
      </c>
      <c r="B11" s="68"/>
      <c r="C11" s="69"/>
      <c r="D11" s="68"/>
      <c r="E11" s="69"/>
      <c r="F11" s="128"/>
      <c r="G11" s="128"/>
      <c r="H11" s="68"/>
      <c r="I11" s="70"/>
      <c r="J11" s="66">
        <f t="shared" si="0"/>
        <v>0</v>
      </c>
      <c r="K11" s="130">
        <f t="shared" si="0"/>
        <v>0</v>
      </c>
      <c r="L11" s="68"/>
      <c r="M11" s="71"/>
      <c r="N11" s="66">
        <f>L11+J11</f>
        <v>0</v>
      </c>
      <c r="O11" s="67">
        <f>K11+M11</f>
        <v>0</v>
      </c>
    </row>
    <row r="12" spans="1:15" x14ac:dyDescent="0.2">
      <c r="A12" s="67" t="s">
        <v>178</v>
      </c>
      <c r="B12" s="68"/>
      <c r="C12" s="69"/>
      <c r="D12" s="68"/>
      <c r="E12" s="69"/>
      <c r="F12" s="128"/>
      <c r="G12" s="128"/>
      <c r="H12" s="68"/>
      <c r="I12" s="70"/>
      <c r="J12" s="66">
        <f t="shared" si="0"/>
        <v>0</v>
      </c>
      <c r="K12" s="130">
        <f t="shared" si="0"/>
        <v>0</v>
      </c>
      <c r="L12" s="68"/>
      <c r="M12" s="71"/>
      <c r="N12" s="66">
        <f>L12+J12</f>
        <v>0</v>
      </c>
      <c r="O12" s="67">
        <f>K12+M12</f>
        <v>0</v>
      </c>
    </row>
    <row r="13" spans="1:15" ht="13.5" thickBot="1" x14ac:dyDescent="0.25">
      <c r="A13" s="72"/>
      <c r="B13" s="73"/>
      <c r="C13" s="74"/>
      <c r="D13" s="73"/>
      <c r="E13" s="74"/>
      <c r="F13" s="131"/>
      <c r="G13" s="77"/>
      <c r="H13" s="73"/>
      <c r="I13" s="75"/>
      <c r="J13" s="60">
        <f t="shared" si="0"/>
        <v>0</v>
      </c>
      <c r="K13" s="130">
        <f t="shared" si="0"/>
        <v>0</v>
      </c>
      <c r="L13" s="76"/>
      <c r="M13" s="77"/>
      <c r="N13" s="66">
        <f>L13+J13</f>
        <v>0</v>
      </c>
      <c r="O13" s="67">
        <f>K13+M13</f>
        <v>0</v>
      </c>
    </row>
    <row r="14" spans="1:15" ht="14.25" thickTop="1" thickBot="1" x14ac:dyDescent="0.25">
      <c r="A14" s="14" t="s">
        <v>8</v>
      </c>
      <c r="B14" s="59">
        <f t="shared" ref="B14:O14" si="1">SUM(B9:B13)</f>
        <v>0</v>
      </c>
      <c r="C14" s="59">
        <f t="shared" si="1"/>
        <v>0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12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78">
        <f t="shared" si="1"/>
        <v>0</v>
      </c>
    </row>
    <row r="15" spans="1:15" ht="14.25" thickTop="1" thickBot="1" x14ac:dyDescent="0.25">
      <c r="A15" s="8"/>
      <c r="B15" s="493" t="s">
        <v>135</v>
      </c>
      <c r="C15" s="494"/>
      <c r="D15" s="79">
        <f>F14+D14</f>
        <v>0</v>
      </c>
      <c r="E15" s="13">
        <f>G14+E14</f>
        <v>0</v>
      </c>
      <c r="F15" s="16"/>
      <c r="G15" s="16"/>
      <c r="H15" s="16"/>
      <c r="I15" s="16"/>
      <c r="J15" s="16"/>
      <c r="K15" s="16"/>
      <c r="L15" s="16"/>
      <c r="M15" s="16"/>
      <c r="N15" s="8"/>
      <c r="O15" s="8"/>
    </row>
    <row r="16" spans="1:15" ht="14.25" thickTop="1" thickBot="1" x14ac:dyDescent="0.25">
      <c r="A16" s="8"/>
      <c r="B16" s="493" t="s">
        <v>230</v>
      </c>
      <c r="C16" s="494"/>
      <c r="D16" s="79">
        <f>B14+F14</f>
        <v>0</v>
      </c>
      <c r="E16" s="13">
        <f>C14+G14</f>
        <v>0</v>
      </c>
      <c r="F16" s="16"/>
      <c r="G16" s="16"/>
      <c r="H16" s="16"/>
      <c r="I16" s="16"/>
      <c r="J16" s="16"/>
      <c r="K16" s="16"/>
      <c r="L16" s="16"/>
      <c r="M16" s="16"/>
      <c r="N16" s="8"/>
      <c r="O16" s="8"/>
    </row>
    <row r="17" spans="1:12" ht="13.5" thickTop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495" t="s">
        <v>263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</row>
    <row r="19" spans="1:12" ht="28.15" customHeight="1" x14ac:dyDescent="0.2">
      <c r="B19" s="491" t="s">
        <v>194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</row>
  </sheetData>
  <sheetProtection sheet="1" insertRows="0" selectLockedCells="1"/>
  <mergeCells count="30">
    <mergeCell ref="N7:N8"/>
    <mergeCell ref="N6:O6"/>
    <mergeCell ref="J7:J8"/>
    <mergeCell ref="K7:K8"/>
    <mergeCell ref="L7:L8"/>
    <mergeCell ref="O7:O8"/>
    <mergeCell ref="H6:I6"/>
    <mergeCell ref="J6:K6"/>
    <mergeCell ref="L6:M6"/>
    <mergeCell ref="B19:L19"/>
    <mergeCell ref="M7:M8"/>
    <mergeCell ref="B15:C15"/>
    <mergeCell ref="B16:C16"/>
    <mergeCell ref="B18:L18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B1"/>
    <mergeCell ref="C1:F1"/>
    <mergeCell ref="A2:B2"/>
    <mergeCell ref="C2:F2"/>
    <mergeCell ref="B6:C6"/>
    <mergeCell ref="D6:E6"/>
    <mergeCell ref="F6:G6"/>
  </mergeCells>
  <printOptions horizontalCentered="1"/>
  <pageMargins left="0.5" right="0.5" top="1.25" bottom="0.75" header="0.75" footer="0.3"/>
  <pageSetup scale="96" orientation="landscape" r:id="rId1"/>
  <headerFooter>
    <oddHeader>&amp;C&amp;"Arial,Bold"&amp;12New York State Homes and Community Renewal Housing Credit Cost Certification
Unit Distribution and Square Footage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J29"/>
  <sheetViews>
    <sheetView zoomScaleNormal="100" workbookViewId="0">
      <selection activeCell="H15" sqref="H15"/>
    </sheetView>
  </sheetViews>
  <sheetFormatPr defaultColWidth="9.140625" defaultRowHeight="12.75" x14ac:dyDescent="0.2"/>
  <cols>
    <col min="1" max="1" width="10.7109375" style="212" customWidth="1"/>
    <col min="2" max="2" width="16.140625" style="212" customWidth="1"/>
    <col min="3" max="3" width="24" style="212" customWidth="1"/>
    <col min="4" max="5" width="9.140625" style="212"/>
    <col min="6" max="6" width="10.5703125" style="212" customWidth="1"/>
    <col min="7" max="7" width="10" style="212" bestFit="1" customWidth="1"/>
    <col min="8" max="8" width="11.28515625" style="212" bestFit="1" customWidth="1"/>
    <col min="9" max="9" width="11.140625" style="212" customWidth="1"/>
    <col min="10" max="10" width="13.42578125" style="212" customWidth="1"/>
    <col min="11" max="16384" width="9.140625" style="212"/>
  </cols>
  <sheetData>
    <row r="1" spans="1:10" x14ac:dyDescent="0.2">
      <c r="A1" s="473" t="s">
        <v>121</v>
      </c>
      <c r="B1" s="474"/>
      <c r="C1" s="498" t="str">
        <f>Project_Name_Formula</f>
        <v/>
      </c>
      <c r="D1" s="499"/>
      <c r="E1" s="499"/>
      <c r="F1" s="499"/>
      <c r="G1" s="499"/>
      <c r="H1" s="6"/>
      <c r="I1" s="6"/>
      <c r="J1" s="6"/>
    </row>
    <row r="2" spans="1:10" x14ac:dyDescent="0.2">
      <c r="A2" s="5"/>
      <c r="B2" s="56" t="s">
        <v>173</v>
      </c>
      <c r="C2" s="500" t="str">
        <f>Project_ID_Formula</f>
        <v/>
      </c>
      <c r="D2" s="500"/>
      <c r="E2" s="500"/>
      <c r="F2" s="500"/>
      <c r="G2" s="500"/>
      <c r="H2" s="6"/>
      <c r="I2" s="6"/>
      <c r="J2" s="6"/>
    </row>
    <row r="3" spans="1:10" x14ac:dyDescent="0.2">
      <c r="A3" s="473" t="s">
        <v>136</v>
      </c>
      <c r="B3" s="474"/>
      <c r="C3" s="318" t="str">
        <f>As_of_Date_Formula</f>
        <v/>
      </c>
      <c r="D3" s="10"/>
      <c r="E3" s="10"/>
      <c r="F3" s="6"/>
      <c r="G3" s="6"/>
      <c r="H3" s="6"/>
      <c r="I3" s="6"/>
      <c r="J3" s="6"/>
    </row>
    <row r="4" spans="1:10" x14ac:dyDescent="0.2">
      <c r="A4" s="12"/>
      <c r="B4" s="327"/>
      <c r="C4" s="233"/>
      <c r="D4" s="6"/>
      <c r="E4" s="6"/>
      <c r="F4" s="6"/>
      <c r="G4" s="6"/>
      <c r="H4" s="6"/>
      <c r="I4" s="6"/>
      <c r="J4" s="6"/>
    </row>
    <row r="5" spans="1:10" ht="13.5" thickBot="1" x14ac:dyDescent="0.25">
      <c r="A5" s="234" t="s">
        <v>258</v>
      </c>
      <c r="B5" s="327"/>
      <c r="C5" s="233"/>
      <c r="D5" s="6"/>
      <c r="E5" s="6"/>
      <c r="F5" s="6"/>
      <c r="G5" s="6"/>
      <c r="H5" s="6"/>
      <c r="I5" s="6"/>
      <c r="J5" s="6"/>
    </row>
    <row r="6" spans="1:10" ht="14.25" thickTop="1" thickBot="1" x14ac:dyDescent="0.25">
      <c r="A6" s="12"/>
      <c r="B6" s="327"/>
      <c r="C6" s="233"/>
      <c r="D6" s="501" t="s">
        <v>137</v>
      </c>
      <c r="E6" s="502"/>
      <c r="F6" s="503"/>
      <c r="G6" s="501" t="s">
        <v>129</v>
      </c>
      <c r="H6" s="502"/>
      <c r="I6" s="503"/>
      <c r="J6" s="235" t="s">
        <v>138</v>
      </c>
    </row>
    <row r="7" spans="1:10" ht="13.5" thickTop="1" x14ac:dyDescent="0.2">
      <c r="A7" s="236" t="s">
        <v>123</v>
      </c>
      <c r="B7" s="237" t="s">
        <v>124</v>
      </c>
      <c r="C7" s="238" t="s">
        <v>125</v>
      </c>
      <c r="D7" s="236" t="s">
        <v>126</v>
      </c>
      <c r="E7" s="239" t="s">
        <v>127</v>
      </c>
      <c r="F7" s="238" t="s">
        <v>128</v>
      </c>
      <c r="G7" s="240" t="s">
        <v>139</v>
      </c>
      <c r="H7" s="241" t="s">
        <v>140</v>
      </c>
      <c r="I7" s="242" t="s">
        <v>141</v>
      </c>
      <c r="J7" s="243" t="s">
        <v>142</v>
      </c>
    </row>
    <row r="8" spans="1:10" ht="60.75" thickBot="1" x14ac:dyDescent="0.25">
      <c r="A8" s="244" t="s">
        <v>240</v>
      </c>
      <c r="B8" s="245" t="s">
        <v>241</v>
      </c>
      <c r="C8" s="246" t="s">
        <v>242</v>
      </c>
      <c r="D8" s="244" t="s">
        <v>259</v>
      </c>
      <c r="E8" s="245" t="s">
        <v>249</v>
      </c>
      <c r="F8" s="246" t="s">
        <v>243</v>
      </c>
      <c r="G8" s="244" t="s">
        <v>260</v>
      </c>
      <c r="H8" s="245" t="s">
        <v>250</v>
      </c>
      <c r="I8" s="246" t="s">
        <v>244</v>
      </c>
      <c r="J8" s="247" t="s">
        <v>245</v>
      </c>
    </row>
    <row r="9" spans="1:10" ht="13.5" thickTop="1" x14ac:dyDescent="0.2">
      <c r="A9" s="270"/>
      <c r="B9" s="248"/>
      <c r="C9" s="271"/>
      <c r="D9" s="272"/>
      <c r="E9" s="273"/>
      <c r="F9" s="274" t="str">
        <f>IF(OR(ISBLANK(D9),ISBLANK(E9)),"",ROUND(D9/E9,4))</f>
        <v/>
      </c>
      <c r="G9" s="275"/>
      <c r="H9" s="276"/>
      <c r="I9" s="274" t="str">
        <f>IF(OR(ISBLANK(G9),ISBLANK(H9)),"",ROUND(G9/H9,4))</f>
        <v/>
      </c>
      <c r="J9" s="277" t="str">
        <f>IF(OR(ISBLANK(E9),ISBLANK(H9)),"",MIN(F9,I9))</f>
        <v/>
      </c>
    </row>
    <row r="10" spans="1:10" x14ac:dyDescent="0.2">
      <c r="A10" s="249"/>
      <c r="B10" s="250"/>
      <c r="C10" s="278"/>
      <c r="D10" s="279"/>
      <c r="E10" s="280"/>
      <c r="F10" s="274" t="str">
        <f t="shared" ref="F10:F24" si="0">IF(OR(ISBLANK(D10),ISBLANK(E10)),"",ROUND(D10/E10,4))</f>
        <v/>
      </c>
      <c r="G10" s="281"/>
      <c r="H10" s="282"/>
      <c r="I10" s="274" t="str">
        <f t="shared" ref="I10:I24" si="1">IF(OR(ISBLANK(G10),ISBLANK(H10)),"",ROUND(G10/H10,4))</f>
        <v/>
      </c>
      <c r="J10" s="277" t="str">
        <f t="shared" ref="J10:J24" si="2">IF(OR(ISBLANK(E10),ISBLANK(H10)),"",MIN(F10,I10))</f>
        <v/>
      </c>
    </row>
    <row r="11" spans="1:10" x14ac:dyDescent="0.2">
      <c r="A11" s="249"/>
      <c r="B11" s="250"/>
      <c r="C11" s="278"/>
      <c r="D11" s="279"/>
      <c r="E11" s="280"/>
      <c r="F11" s="274" t="str">
        <f t="shared" si="0"/>
        <v/>
      </c>
      <c r="G11" s="281"/>
      <c r="H11" s="282"/>
      <c r="I11" s="274" t="str">
        <f t="shared" si="1"/>
        <v/>
      </c>
      <c r="J11" s="277" t="str">
        <f t="shared" si="2"/>
        <v/>
      </c>
    </row>
    <row r="12" spans="1:10" x14ac:dyDescent="0.2">
      <c r="A12" s="249"/>
      <c r="B12" s="250"/>
      <c r="C12" s="278"/>
      <c r="D12" s="279"/>
      <c r="E12" s="280"/>
      <c r="F12" s="274" t="str">
        <f t="shared" si="0"/>
        <v/>
      </c>
      <c r="G12" s="281"/>
      <c r="H12" s="282"/>
      <c r="I12" s="274" t="str">
        <f t="shared" si="1"/>
        <v/>
      </c>
      <c r="J12" s="277" t="str">
        <f t="shared" si="2"/>
        <v/>
      </c>
    </row>
    <row r="13" spans="1:10" x14ac:dyDescent="0.2">
      <c r="A13" s="249"/>
      <c r="B13" s="250"/>
      <c r="C13" s="278"/>
      <c r="D13" s="279"/>
      <c r="E13" s="280"/>
      <c r="F13" s="274" t="str">
        <f t="shared" si="0"/>
        <v/>
      </c>
      <c r="G13" s="281"/>
      <c r="H13" s="282"/>
      <c r="I13" s="274" t="str">
        <f t="shared" si="1"/>
        <v/>
      </c>
      <c r="J13" s="277" t="str">
        <f t="shared" si="2"/>
        <v/>
      </c>
    </row>
    <row r="14" spans="1:10" x14ac:dyDescent="0.2">
      <c r="A14" s="249"/>
      <c r="B14" s="250"/>
      <c r="C14" s="278"/>
      <c r="D14" s="279"/>
      <c r="E14" s="280"/>
      <c r="F14" s="274" t="str">
        <f t="shared" si="0"/>
        <v/>
      </c>
      <c r="G14" s="281"/>
      <c r="H14" s="282"/>
      <c r="I14" s="274" t="str">
        <f t="shared" si="1"/>
        <v/>
      </c>
      <c r="J14" s="277" t="str">
        <f t="shared" si="2"/>
        <v/>
      </c>
    </row>
    <row r="15" spans="1:10" x14ac:dyDescent="0.2">
      <c r="A15" s="249"/>
      <c r="B15" s="250"/>
      <c r="C15" s="278"/>
      <c r="D15" s="279"/>
      <c r="E15" s="280"/>
      <c r="F15" s="274" t="str">
        <f t="shared" si="0"/>
        <v/>
      </c>
      <c r="G15" s="281"/>
      <c r="H15" s="282"/>
      <c r="I15" s="274" t="str">
        <f t="shared" si="1"/>
        <v/>
      </c>
      <c r="J15" s="277" t="str">
        <f t="shared" si="2"/>
        <v/>
      </c>
    </row>
    <row r="16" spans="1:10" x14ac:dyDescent="0.2">
      <c r="A16" s="249"/>
      <c r="B16" s="250"/>
      <c r="C16" s="278"/>
      <c r="D16" s="279"/>
      <c r="E16" s="280"/>
      <c r="F16" s="274" t="str">
        <f t="shared" si="0"/>
        <v/>
      </c>
      <c r="G16" s="281"/>
      <c r="H16" s="282"/>
      <c r="I16" s="274" t="str">
        <f t="shared" si="1"/>
        <v/>
      </c>
      <c r="J16" s="277" t="str">
        <f t="shared" si="2"/>
        <v/>
      </c>
    </row>
    <row r="17" spans="1:10" x14ac:dyDescent="0.2">
      <c r="A17" s="249"/>
      <c r="B17" s="250"/>
      <c r="C17" s="278"/>
      <c r="D17" s="279"/>
      <c r="E17" s="280"/>
      <c r="F17" s="274" t="str">
        <f t="shared" si="0"/>
        <v/>
      </c>
      <c r="G17" s="281"/>
      <c r="H17" s="282"/>
      <c r="I17" s="274" t="str">
        <f t="shared" si="1"/>
        <v/>
      </c>
      <c r="J17" s="277" t="str">
        <f t="shared" si="2"/>
        <v/>
      </c>
    </row>
    <row r="18" spans="1:10" x14ac:dyDescent="0.2">
      <c r="A18" s="249"/>
      <c r="B18" s="250"/>
      <c r="C18" s="278"/>
      <c r="D18" s="279"/>
      <c r="E18" s="280"/>
      <c r="F18" s="274" t="str">
        <f t="shared" si="0"/>
        <v/>
      </c>
      <c r="G18" s="281"/>
      <c r="H18" s="282"/>
      <c r="I18" s="274" t="str">
        <f t="shared" si="1"/>
        <v/>
      </c>
      <c r="J18" s="277" t="str">
        <f t="shared" si="2"/>
        <v/>
      </c>
    </row>
    <row r="19" spans="1:10" x14ac:dyDescent="0.2">
      <c r="A19" s="249"/>
      <c r="B19" s="250"/>
      <c r="C19" s="278"/>
      <c r="D19" s="279"/>
      <c r="E19" s="280"/>
      <c r="F19" s="274" t="str">
        <f t="shared" si="0"/>
        <v/>
      </c>
      <c r="G19" s="283"/>
      <c r="H19" s="284"/>
      <c r="I19" s="274" t="str">
        <f t="shared" si="1"/>
        <v/>
      </c>
      <c r="J19" s="277" t="str">
        <f t="shared" si="2"/>
        <v/>
      </c>
    </row>
    <row r="20" spans="1:10" x14ac:dyDescent="0.2">
      <c r="A20" s="249"/>
      <c r="B20" s="250"/>
      <c r="C20" s="278"/>
      <c r="D20" s="279"/>
      <c r="E20" s="280"/>
      <c r="F20" s="274" t="str">
        <f t="shared" si="0"/>
        <v/>
      </c>
      <c r="G20" s="281"/>
      <c r="H20" s="282"/>
      <c r="I20" s="274" t="str">
        <f t="shared" si="1"/>
        <v/>
      </c>
      <c r="J20" s="277" t="str">
        <f t="shared" si="2"/>
        <v/>
      </c>
    </row>
    <row r="21" spans="1:10" x14ac:dyDescent="0.2">
      <c r="A21" s="249"/>
      <c r="B21" s="250"/>
      <c r="C21" s="278"/>
      <c r="D21" s="279"/>
      <c r="E21" s="280"/>
      <c r="F21" s="274" t="str">
        <f t="shared" si="0"/>
        <v/>
      </c>
      <c r="G21" s="281"/>
      <c r="H21" s="282"/>
      <c r="I21" s="274" t="str">
        <f t="shared" si="1"/>
        <v/>
      </c>
      <c r="J21" s="277" t="str">
        <f t="shared" si="2"/>
        <v/>
      </c>
    </row>
    <row r="22" spans="1:10" x14ac:dyDescent="0.2">
      <c r="A22" s="249"/>
      <c r="B22" s="250"/>
      <c r="C22" s="278"/>
      <c r="D22" s="279"/>
      <c r="E22" s="280"/>
      <c r="F22" s="274" t="str">
        <f t="shared" si="0"/>
        <v/>
      </c>
      <c r="G22" s="281"/>
      <c r="H22" s="282"/>
      <c r="I22" s="274" t="str">
        <f t="shared" si="1"/>
        <v/>
      </c>
      <c r="J22" s="277" t="str">
        <f t="shared" si="2"/>
        <v/>
      </c>
    </row>
    <row r="23" spans="1:10" x14ac:dyDescent="0.2">
      <c r="A23" s="249"/>
      <c r="B23" s="250"/>
      <c r="C23" s="278"/>
      <c r="D23" s="279"/>
      <c r="E23" s="280"/>
      <c r="F23" s="274" t="str">
        <f t="shared" si="0"/>
        <v/>
      </c>
      <c r="G23" s="281"/>
      <c r="H23" s="282"/>
      <c r="I23" s="274" t="str">
        <f t="shared" si="1"/>
        <v/>
      </c>
      <c r="J23" s="277" t="str">
        <f t="shared" si="2"/>
        <v/>
      </c>
    </row>
    <row r="24" spans="1:10" ht="13.5" thickBot="1" x14ac:dyDescent="0.25">
      <c r="A24" s="251"/>
      <c r="B24" s="252"/>
      <c r="C24" s="285"/>
      <c r="D24" s="279"/>
      <c r="E24" s="286"/>
      <c r="F24" s="274" t="str">
        <f t="shared" si="0"/>
        <v/>
      </c>
      <c r="G24" s="287"/>
      <c r="H24" s="288"/>
      <c r="I24" s="274" t="str">
        <f t="shared" si="1"/>
        <v/>
      </c>
      <c r="J24" s="277" t="str">
        <f t="shared" si="2"/>
        <v/>
      </c>
    </row>
    <row r="25" spans="1:10" ht="14.25" thickTop="1" thickBot="1" x14ac:dyDescent="0.25">
      <c r="A25" s="253"/>
      <c r="B25" s="254"/>
      <c r="C25" s="255" t="s">
        <v>8</v>
      </c>
      <c r="D25" s="266">
        <f>SUM(D9:D24)</f>
        <v>0</v>
      </c>
      <c r="E25" s="266">
        <f>SUM(E9:E24)</f>
        <v>0</v>
      </c>
      <c r="F25" s="256"/>
      <c r="G25" s="266">
        <f>SUM(G9:G24)</f>
        <v>0</v>
      </c>
      <c r="H25" s="266">
        <f>SUM(H9:H24)</f>
        <v>0</v>
      </c>
      <c r="I25" s="256"/>
      <c r="J25" s="257"/>
    </row>
    <row r="26" spans="1:10" ht="13.5" thickTop="1" x14ac:dyDescent="0.2">
      <c r="A26" s="204"/>
      <c r="B26" s="327"/>
      <c r="C26" s="258"/>
      <c r="D26" s="258"/>
      <c r="E26" s="258"/>
      <c r="F26" s="204"/>
      <c r="G26" s="204"/>
      <c r="H26" s="204"/>
      <c r="I26" s="204"/>
      <c r="J26" s="204"/>
    </row>
    <row r="27" spans="1:10" x14ac:dyDescent="0.2">
      <c r="A27" s="327"/>
      <c r="B27" s="327"/>
      <c r="C27" s="327"/>
      <c r="D27" s="497"/>
      <c r="E27" s="497"/>
      <c r="F27" s="497"/>
      <c r="G27" s="497"/>
      <c r="H27" s="497"/>
      <c r="I27" s="497"/>
      <c r="J27" s="259"/>
    </row>
    <row r="28" spans="1:10" x14ac:dyDescent="0.2">
      <c r="A28" s="7" t="s">
        <v>251</v>
      </c>
      <c r="B28" s="327"/>
      <c r="C28" s="327"/>
      <c r="D28" s="16"/>
      <c r="E28" s="16"/>
      <c r="F28" s="16"/>
      <c r="G28" s="17"/>
      <c r="H28" s="17"/>
      <c r="I28" s="17"/>
      <c r="J28" s="17"/>
    </row>
    <row r="29" spans="1:10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</row>
  </sheetData>
  <sheetProtection sheet="1" insertRows="0" selectLockedCells="1"/>
  <mergeCells count="8">
    <mergeCell ref="D27:F27"/>
    <mergeCell ref="G27:I27"/>
    <mergeCell ref="A1:B1"/>
    <mergeCell ref="C1:G1"/>
    <mergeCell ref="C2:G2"/>
    <mergeCell ref="A3:B3"/>
    <mergeCell ref="D6:F6"/>
    <mergeCell ref="G6:I6"/>
  </mergeCells>
  <pageMargins left="0.7" right="0.7" top="0.75" bottom="0.75" header="0.3" footer="0.3"/>
  <pageSetup scale="95" orientation="landscape" r:id="rId1"/>
  <headerFooter>
    <oddHeader>&amp;C&amp;"Arial,Bold"&amp;12New York State Homes and Community Renewal Housing Credit Cost Certification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J27"/>
  <sheetViews>
    <sheetView workbookViewId="0">
      <selection activeCell="C9" sqref="C9"/>
    </sheetView>
  </sheetViews>
  <sheetFormatPr defaultColWidth="9.140625" defaultRowHeight="12.75" x14ac:dyDescent="0.2"/>
  <cols>
    <col min="1" max="2" width="9.140625" style="212"/>
    <col min="3" max="3" width="20.28515625" style="212" customWidth="1"/>
    <col min="4" max="9" width="9.140625" style="212"/>
    <col min="10" max="10" width="19" style="212" customWidth="1"/>
    <col min="11" max="16384" width="9.140625" style="212"/>
  </cols>
  <sheetData>
    <row r="1" spans="1:10" x14ac:dyDescent="0.2">
      <c r="A1" s="507" t="s">
        <v>121</v>
      </c>
      <c r="B1" s="508"/>
      <c r="C1" s="509" t="str">
        <f>Project_Name_Formula</f>
        <v/>
      </c>
      <c r="D1" s="510"/>
      <c r="E1" s="510"/>
      <c r="F1" s="510"/>
      <c r="G1" s="510"/>
      <c r="H1" s="510"/>
    </row>
    <row r="2" spans="1:10" x14ac:dyDescent="0.2">
      <c r="A2" s="511" t="s">
        <v>173</v>
      </c>
      <c r="B2" s="508"/>
      <c r="C2" s="512" t="str">
        <f>Project_ID_Formula</f>
        <v/>
      </c>
      <c r="D2" s="512"/>
      <c r="E2" s="512"/>
      <c r="F2" s="512"/>
      <c r="G2" s="512"/>
      <c r="H2" s="512"/>
    </row>
    <row r="3" spans="1:10" x14ac:dyDescent="0.2">
      <c r="A3" s="507" t="s">
        <v>136</v>
      </c>
      <c r="B3" s="508"/>
      <c r="C3" s="513" t="str">
        <f>As_of_Date_Formula</f>
        <v/>
      </c>
      <c r="D3" s="514"/>
      <c r="E3" s="514"/>
      <c r="F3" s="514"/>
      <c r="G3" s="319"/>
      <c r="H3" s="319"/>
    </row>
    <row r="4" spans="1:10" x14ac:dyDescent="0.2">
      <c r="A4" s="211"/>
      <c r="C4" s="213"/>
      <c r="D4" s="214"/>
      <c r="E4" s="214"/>
    </row>
    <row r="5" spans="1:10" ht="13.5" thickBot="1" x14ac:dyDescent="0.25">
      <c r="A5" s="215" t="s">
        <v>239</v>
      </c>
      <c r="C5" s="213"/>
      <c r="D5" s="214"/>
      <c r="E5" s="214"/>
    </row>
    <row r="6" spans="1:10" ht="14.25" thickTop="1" thickBot="1" x14ac:dyDescent="0.25">
      <c r="A6" s="211"/>
      <c r="C6" s="213"/>
      <c r="D6" s="504" t="s">
        <v>137</v>
      </c>
      <c r="E6" s="505"/>
      <c r="F6" s="506"/>
      <c r="G6" s="504" t="s">
        <v>129</v>
      </c>
      <c r="H6" s="505"/>
      <c r="I6" s="506"/>
      <c r="J6" s="216" t="s">
        <v>138</v>
      </c>
    </row>
    <row r="7" spans="1:10" ht="13.5" thickTop="1" x14ac:dyDescent="0.2">
      <c r="A7" s="217" t="s">
        <v>123</v>
      </c>
      <c r="B7" s="218" t="s">
        <v>124</v>
      </c>
      <c r="C7" s="219" t="s">
        <v>125</v>
      </c>
      <c r="D7" s="217" t="s">
        <v>126</v>
      </c>
      <c r="E7" s="220" t="s">
        <v>127</v>
      </c>
      <c r="F7" s="219" t="s">
        <v>128</v>
      </c>
      <c r="G7" s="221" t="s">
        <v>139</v>
      </c>
      <c r="H7" s="222" t="s">
        <v>140</v>
      </c>
      <c r="I7" s="223" t="s">
        <v>141</v>
      </c>
      <c r="J7" s="224" t="s">
        <v>142</v>
      </c>
    </row>
    <row r="8" spans="1:10" ht="60.75" thickBot="1" x14ac:dyDescent="0.25">
      <c r="A8" s="225" t="s">
        <v>240</v>
      </c>
      <c r="B8" s="226" t="s">
        <v>241</v>
      </c>
      <c r="C8" s="227" t="s">
        <v>242</v>
      </c>
      <c r="D8" s="225" t="s">
        <v>261</v>
      </c>
      <c r="E8" s="226" t="s">
        <v>249</v>
      </c>
      <c r="F8" s="227" t="s">
        <v>243</v>
      </c>
      <c r="G8" s="225" t="s">
        <v>262</v>
      </c>
      <c r="H8" s="226" t="s">
        <v>250</v>
      </c>
      <c r="I8" s="227" t="s">
        <v>244</v>
      </c>
      <c r="J8" s="228" t="s">
        <v>245</v>
      </c>
    </row>
    <row r="9" spans="1:10" ht="13.5" thickTop="1" x14ac:dyDescent="0.2">
      <c r="A9" s="302"/>
      <c r="B9" s="303"/>
      <c r="C9" s="304"/>
      <c r="D9" s="289"/>
      <c r="E9" s="290"/>
      <c r="F9" s="291" t="str">
        <f>IF(OR(ISBLANK(D9),ISBLANK(E9)),"",ROUND(D9/E9,4))</f>
        <v/>
      </c>
      <c r="G9" s="292"/>
      <c r="H9" s="293"/>
      <c r="I9" s="294" t="str">
        <f>IF(OR(ISBLANK(G9),ISBLANK(H9)),"",ROUND(G9/H9,4))</f>
        <v/>
      </c>
      <c r="J9" s="295" t="str">
        <f>IF(OR(ISBLANK(E9),ISBLANK(H9)),"",MIN(F9,I9))</f>
        <v/>
      </c>
    </row>
    <row r="10" spans="1:10" x14ac:dyDescent="0.2">
      <c r="A10" s="302"/>
      <c r="B10" s="303"/>
      <c r="C10" s="304"/>
      <c r="D10" s="296"/>
      <c r="E10" s="297"/>
      <c r="F10" s="294" t="str">
        <f t="shared" ref="F10:F24" si="0">IF(OR(ISBLANK(D10),ISBLANK(E10)),"",ROUND(D10/E10,4))</f>
        <v/>
      </c>
      <c r="G10" s="298"/>
      <c r="H10" s="299"/>
      <c r="I10" s="294" t="str">
        <f t="shared" ref="I10:I24" si="1">IF(OR(ISBLANK(G10),ISBLANK(H10)),"",ROUND(G10/H10,4))</f>
        <v/>
      </c>
      <c r="J10" s="295" t="str">
        <f t="shared" ref="J10:J24" si="2">IF(OR(ISBLANK(E10),ISBLANK(H10)),"",MIN(F10,I10))</f>
        <v/>
      </c>
    </row>
    <row r="11" spans="1:10" x14ac:dyDescent="0.2">
      <c r="A11" s="302"/>
      <c r="B11" s="303"/>
      <c r="C11" s="304"/>
      <c r="D11" s="296"/>
      <c r="E11" s="297"/>
      <c r="F11" s="294" t="str">
        <f t="shared" si="0"/>
        <v/>
      </c>
      <c r="G11" s="298"/>
      <c r="H11" s="299"/>
      <c r="I11" s="294" t="str">
        <f t="shared" si="1"/>
        <v/>
      </c>
      <c r="J11" s="295" t="str">
        <f t="shared" si="2"/>
        <v/>
      </c>
    </row>
    <row r="12" spans="1:10" x14ac:dyDescent="0.2">
      <c r="A12" s="302"/>
      <c r="B12" s="303"/>
      <c r="C12" s="304"/>
      <c r="D12" s="296"/>
      <c r="E12" s="297"/>
      <c r="F12" s="294" t="str">
        <f t="shared" si="0"/>
        <v/>
      </c>
      <c r="G12" s="298"/>
      <c r="H12" s="299"/>
      <c r="I12" s="294" t="str">
        <f t="shared" si="1"/>
        <v/>
      </c>
      <c r="J12" s="295" t="str">
        <f t="shared" si="2"/>
        <v/>
      </c>
    </row>
    <row r="13" spans="1:10" x14ac:dyDescent="0.2">
      <c r="A13" s="302"/>
      <c r="B13" s="303"/>
      <c r="C13" s="304"/>
      <c r="D13" s="296"/>
      <c r="E13" s="297"/>
      <c r="F13" s="294" t="str">
        <f t="shared" si="0"/>
        <v/>
      </c>
      <c r="G13" s="298"/>
      <c r="H13" s="299"/>
      <c r="I13" s="294" t="str">
        <f t="shared" si="1"/>
        <v/>
      </c>
      <c r="J13" s="295" t="str">
        <f t="shared" si="2"/>
        <v/>
      </c>
    </row>
    <row r="14" spans="1:10" x14ac:dyDescent="0.2">
      <c r="A14" s="302"/>
      <c r="B14" s="303"/>
      <c r="C14" s="304"/>
      <c r="D14" s="296"/>
      <c r="E14" s="297"/>
      <c r="F14" s="294" t="str">
        <f t="shared" si="0"/>
        <v/>
      </c>
      <c r="G14" s="298"/>
      <c r="H14" s="299"/>
      <c r="I14" s="294" t="str">
        <f t="shared" si="1"/>
        <v/>
      </c>
      <c r="J14" s="295" t="str">
        <f t="shared" si="2"/>
        <v/>
      </c>
    </row>
    <row r="15" spans="1:10" x14ac:dyDescent="0.2">
      <c r="A15" s="302"/>
      <c r="B15" s="303"/>
      <c r="C15" s="304"/>
      <c r="D15" s="296"/>
      <c r="E15" s="297"/>
      <c r="F15" s="294" t="str">
        <f t="shared" si="0"/>
        <v/>
      </c>
      <c r="G15" s="298"/>
      <c r="H15" s="299"/>
      <c r="I15" s="294" t="str">
        <f t="shared" si="1"/>
        <v/>
      </c>
      <c r="J15" s="295" t="str">
        <f t="shared" si="2"/>
        <v/>
      </c>
    </row>
    <row r="16" spans="1:10" x14ac:dyDescent="0.2">
      <c r="A16" s="302"/>
      <c r="B16" s="303"/>
      <c r="C16" s="304"/>
      <c r="D16" s="296"/>
      <c r="E16" s="297"/>
      <c r="F16" s="294" t="str">
        <f t="shared" si="0"/>
        <v/>
      </c>
      <c r="G16" s="298"/>
      <c r="H16" s="299"/>
      <c r="I16" s="294" t="str">
        <f t="shared" si="1"/>
        <v/>
      </c>
      <c r="J16" s="295" t="str">
        <f t="shared" si="2"/>
        <v/>
      </c>
    </row>
    <row r="17" spans="1:10" x14ac:dyDescent="0.2">
      <c r="A17" s="302"/>
      <c r="B17" s="303"/>
      <c r="C17" s="304"/>
      <c r="D17" s="296"/>
      <c r="E17" s="297"/>
      <c r="F17" s="294" t="str">
        <f t="shared" si="0"/>
        <v/>
      </c>
      <c r="G17" s="298"/>
      <c r="H17" s="299"/>
      <c r="I17" s="294" t="str">
        <f t="shared" si="1"/>
        <v/>
      </c>
      <c r="J17" s="295" t="str">
        <f t="shared" si="2"/>
        <v/>
      </c>
    </row>
    <row r="18" spans="1:10" x14ac:dyDescent="0.2">
      <c r="A18" s="302"/>
      <c r="B18" s="303"/>
      <c r="C18" s="304"/>
      <c r="D18" s="296"/>
      <c r="E18" s="297"/>
      <c r="F18" s="294" t="str">
        <f t="shared" si="0"/>
        <v/>
      </c>
      <c r="G18" s="298"/>
      <c r="H18" s="299"/>
      <c r="I18" s="294" t="str">
        <f t="shared" si="1"/>
        <v/>
      </c>
      <c r="J18" s="295" t="str">
        <f t="shared" si="2"/>
        <v/>
      </c>
    </row>
    <row r="19" spans="1:10" x14ac:dyDescent="0.2">
      <c r="A19" s="302"/>
      <c r="B19" s="303"/>
      <c r="C19" s="304"/>
      <c r="D19" s="296"/>
      <c r="E19" s="297"/>
      <c r="F19" s="294" t="str">
        <f t="shared" si="0"/>
        <v/>
      </c>
      <c r="G19" s="300"/>
      <c r="H19" s="301"/>
      <c r="I19" s="294" t="str">
        <f t="shared" si="1"/>
        <v/>
      </c>
      <c r="J19" s="295" t="str">
        <f t="shared" si="2"/>
        <v/>
      </c>
    </row>
    <row r="20" spans="1:10" x14ac:dyDescent="0.2">
      <c r="A20" s="302"/>
      <c r="B20" s="303"/>
      <c r="C20" s="304"/>
      <c r="D20" s="296"/>
      <c r="E20" s="297"/>
      <c r="F20" s="294" t="str">
        <f t="shared" si="0"/>
        <v/>
      </c>
      <c r="G20" s="298"/>
      <c r="H20" s="299"/>
      <c r="I20" s="294" t="str">
        <f t="shared" si="1"/>
        <v/>
      </c>
      <c r="J20" s="295" t="str">
        <f t="shared" si="2"/>
        <v/>
      </c>
    </row>
    <row r="21" spans="1:10" x14ac:dyDescent="0.2">
      <c r="A21" s="302"/>
      <c r="B21" s="303"/>
      <c r="C21" s="304"/>
      <c r="D21" s="296"/>
      <c r="E21" s="297"/>
      <c r="F21" s="294" t="str">
        <f t="shared" si="0"/>
        <v/>
      </c>
      <c r="G21" s="298"/>
      <c r="H21" s="299"/>
      <c r="I21" s="294" t="str">
        <f t="shared" si="1"/>
        <v/>
      </c>
      <c r="J21" s="295" t="str">
        <f t="shared" si="2"/>
        <v/>
      </c>
    </row>
    <row r="22" spans="1:10" x14ac:dyDescent="0.2">
      <c r="A22" s="302"/>
      <c r="B22" s="303"/>
      <c r="C22" s="304"/>
      <c r="D22" s="296"/>
      <c r="E22" s="297"/>
      <c r="F22" s="294" t="str">
        <f t="shared" si="0"/>
        <v/>
      </c>
      <c r="G22" s="298"/>
      <c r="H22" s="299"/>
      <c r="I22" s="294" t="str">
        <f t="shared" si="1"/>
        <v/>
      </c>
      <c r="J22" s="295" t="str">
        <f t="shared" si="2"/>
        <v/>
      </c>
    </row>
    <row r="23" spans="1:10" x14ac:dyDescent="0.2">
      <c r="A23" s="302"/>
      <c r="B23" s="303"/>
      <c r="C23" s="304"/>
      <c r="D23" s="296"/>
      <c r="E23" s="297"/>
      <c r="F23" s="294" t="str">
        <f t="shared" si="0"/>
        <v/>
      </c>
      <c r="G23" s="298"/>
      <c r="H23" s="299"/>
      <c r="I23" s="294" t="str">
        <f t="shared" si="1"/>
        <v/>
      </c>
      <c r="J23" s="295" t="str">
        <f t="shared" si="2"/>
        <v/>
      </c>
    </row>
    <row r="24" spans="1:10" ht="13.5" thickBot="1" x14ac:dyDescent="0.25">
      <c r="A24" s="305"/>
      <c r="B24" s="303"/>
      <c r="C24" s="306"/>
      <c r="D24" s="264"/>
      <c r="E24" s="265"/>
      <c r="F24" s="269" t="str">
        <f t="shared" si="0"/>
        <v/>
      </c>
      <c r="G24" s="261"/>
      <c r="H24" s="262"/>
      <c r="I24" s="269" t="str">
        <f t="shared" si="1"/>
        <v/>
      </c>
      <c r="J24" s="263" t="str">
        <f t="shared" si="2"/>
        <v/>
      </c>
    </row>
    <row r="25" spans="1:10" ht="14.25" thickTop="1" thickBot="1" x14ac:dyDescent="0.25">
      <c r="A25" s="229"/>
      <c r="B25" s="230"/>
      <c r="C25" s="231" t="s">
        <v>8</v>
      </c>
      <c r="D25" s="267" t="str">
        <f>IF(ISBLANK(D$9),"",SUM(D$9:D$24))</f>
        <v/>
      </c>
      <c r="E25" s="267" t="str">
        <f>IF(ISBLANK(E$9),"",SUM(E$9:E$24))</f>
        <v/>
      </c>
      <c r="F25" s="260"/>
      <c r="G25" s="232" t="str">
        <f>IF(ISBLANK(G$9),"",SUM(G$9:G$24))</f>
        <v/>
      </c>
      <c r="H25" s="232" t="str">
        <f>IF(ISBLANK(H$9),"",SUM(H$9:H$24))</f>
        <v/>
      </c>
      <c r="I25" s="260"/>
      <c r="J25" s="268"/>
    </row>
    <row r="26" spans="1:10" ht="13.5" thickTop="1" x14ac:dyDescent="0.2"/>
    <row r="27" spans="1:10" x14ac:dyDescent="0.2">
      <c r="A27" s="7" t="s">
        <v>251</v>
      </c>
    </row>
  </sheetData>
  <sheetProtection sheet="1" objects="1" scenarios="1" insertColumns="0" selectLockedCells="1"/>
  <mergeCells count="8">
    <mergeCell ref="D6:F6"/>
    <mergeCell ref="G6:I6"/>
    <mergeCell ref="A1:B1"/>
    <mergeCell ref="C1:H1"/>
    <mergeCell ref="A2:B2"/>
    <mergeCell ref="C2:H2"/>
    <mergeCell ref="A3:B3"/>
    <mergeCell ref="C3:F3"/>
  </mergeCells>
  <pageMargins left="0.7" right="0.7" top="0.75" bottom="0.75" header="0.3" footer="0.3"/>
  <pageSetup orientation="landscape" r:id="rId1"/>
  <headerFooter>
    <oddHeader>&amp;C&amp;"Arial,Bold"&amp;12New York State Homes and Community Renewal Housing Credit Cost Certification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P28"/>
  <sheetViews>
    <sheetView topLeftCell="G4" zoomScaleNormal="100" workbookViewId="0">
      <selection activeCell="L7" sqref="L7"/>
    </sheetView>
  </sheetViews>
  <sheetFormatPr defaultColWidth="9.140625" defaultRowHeight="12.75" x14ac:dyDescent="0.2"/>
  <cols>
    <col min="1" max="1" width="9.140625" style="212"/>
    <col min="2" max="2" width="20.42578125" style="212" customWidth="1"/>
    <col min="3" max="3" width="42.5703125" style="212" customWidth="1"/>
    <col min="4" max="4" width="10.7109375" style="212" customWidth="1"/>
    <col min="5" max="5" width="14.7109375" style="212" customWidth="1"/>
    <col min="6" max="6" width="8" style="212" customWidth="1"/>
    <col min="7" max="7" width="20.140625" style="212" customWidth="1"/>
    <col min="8" max="8" width="17.28515625" style="212" customWidth="1"/>
    <col min="9" max="9" width="17.7109375" style="212" customWidth="1"/>
    <col min="10" max="10" width="19.140625" style="212" customWidth="1"/>
    <col min="11" max="11" width="19" style="212" customWidth="1"/>
    <col min="12" max="12" width="10.42578125" style="212" customWidth="1"/>
    <col min="13" max="13" width="10.7109375" style="212" customWidth="1"/>
    <col min="14" max="14" width="9.140625" style="212"/>
    <col min="15" max="15" width="17.7109375" style="212" customWidth="1"/>
    <col min="16" max="16" width="16.7109375" style="212" customWidth="1"/>
    <col min="17" max="16384" width="9.140625" style="212"/>
  </cols>
  <sheetData>
    <row r="1" spans="1:16" x14ac:dyDescent="0.2">
      <c r="A1" s="511" t="s">
        <v>121</v>
      </c>
      <c r="B1" s="517"/>
      <c r="C1" s="518" t="str">
        <f>Project_Name_Formula</f>
        <v/>
      </c>
      <c r="D1" s="519"/>
      <c r="E1" s="331"/>
      <c r="F1" s="331"/>
      <c r="G1" s="332"/>
      <c r="H1" s="332"/>
      <c r="I1" s="332"/>
    </row>
    <row r="2" spans="1:16" x14ac:dyDescent="0.2">
      <c r="A2" s="511" t="s">
        <v>174</v>
      </c>
      <c r="B2" s="508"/>
      <c r="C2" s="520" t="str">
        <f>Project_ID_Formula</f>
        <v/>
      </c>
      <c r="D2" s="520"/>
      <c r="E2" s="331"/>
      <c r="F2" s="331"/>
      <c r="G2" s="332"/>
      <c r="H2" s="332"/>
      <c r="I2" s="332"/>
    </row>
    <row r="3" spans="1:16" x14ac:dyDescent="0.2">
      <c r="A3" s="521" t="s">
        <v>136</v>
      </c>
      <c r="B3" s="517"/>
      <c r="C3" s="518" t="str">
        <f>As_of_Date_Formula</f>
        <v/>
      </c>
      <c r="D3" s="519"/>
      <c r="G3" s="334"/>
      <c r="H3" s="334"/>
      <c r="I3" s="334"/>
    </row>
    <row r="4" spans="1:16" ht="13.5" thickBot="1" x14ac:dyDescent="0.25">
      <c r="A4" s="333"/>
      <c r="B4" s="330"/>
      <c r="C4" s="335"/>
      <c r="D4" s="336"/>
      <c r="G4" s="334"/>
      <c r="H4" s="334"/>
      <c r="I4" s="334"/>
    </row>
    <row r="5" spans="1:16" ht="13.5" thickTop="1" x14ac:dyDescent="0.2">
      <c r="A5" s="515" t="s">
        <v>246</v>
      </c>
      <c r="B5" s="516"/>
      <c r="C5" s="516"/>
      <c r="D5" s="516"/>
      <c r="E5" s="516"/>
      <c r="F5" s="337"/>
      <c r="G5" s="338"/>
      <c r="H5" s="338"/>
      <c r="I5" s="338"/>
      <c r="J5" s="339"/>
      <c r="K5" s="339"/>
      <c r="L5" s="339"/>
      <c r="M5" s="339"/>
      <c r="N5" s="339"/>
      <c r="O5" s="339"/>
      <c r="P5" s="340"/>
    </row>
    <row r="6" spans="1:16" x14ac:dyDescent="0.2">
      <c r="A6" s="341" t="s">
        <v>123</v>
      </c>
      <c r="B6" s="342" t="s">
        <v>124</v>
      </c>
      <c r="C6" s="343" t="s">
        <v>125</v>
      </c>
      <c r="D6" s="341" t="s">
        <v>126</v>
      </c>
      <c r="E6" s="344" t="s">
        <v>127</v>
      </c>
      <c r="F6" s="341" t="s">
        <v>128</v>
      </c>
      <c r="G6" s="344" t="s">
        <v>139</v>
      </c>
      <c r="H6" s="345" t="s">
        <v>140</v>
      </c>
      <c r="I6" s="344" t="s">
        <v>141</v>
      </c>
      <c r="J6" s="346" t="s">
        <v>142</v>
      </c>
      <c r="K6" s="347" t="s">
        <v>143</v>
      </c>
      <c r="L6" s="341" t="s">
        <v>144</v>
      </c>
      <c r="M6" s="345" t="s">
        <v>145</v>
      </c>
      <c r="N6" s="344" t="s">
        <v>146</v>
      </c>
      <c r="O6" s="348" t="s">
        <v>147</v>
      </c>
      <c r="P6" s="349" t="s">
        <v>231</v>
      </c>
    </row>
    <row r="7" spans="1:16" ht="48" x14ac:dyDescent="0.2">
      <c r="A7" s="350" t="s">
        <v>240</v>
      </c>
      <c r="B7" s="351" t="s">
        <v>241</v>
      </c>
      <c r="C7" s="352" t="s">
        <v>242</v>
      </c>
      <c r="D7" s="350" t="s">
        <v>252</v>
      </c>
      <c r="E7" s="353" t="s">
        <v>253</v>
      </c>
      <c r="F7" s="354" t="s">
        <v>257</v>
      </c>
      <c r="G7" s="353" t="s">
        <v>247</v>
      </c>
      <c r="H7" s="355" t="s">
        <v>227</v>
      </c>
      <c r="I7" s="353" t="s">
        <v>248</v>
      </c>
      <c r="J7" s="356" t="s">
        <v>264</v>
      </c>
      <c r="K7" s="357" t="s">
        <v>265</v>
      </c>
      <c r="L7" s="405" t="s">
        <v>272</v>
      </c>
      <c r="M7" s="355" t="s">
        <v>254</v>
      </c>
      <c r="N7" s="353" t="s">
        <v>148</v>
      </c>
      <c r="O7" s="354" t="s">
        <v>266</v>
      </c>
      <c r="P7" s="353" t="s">
        <v>267</v>
      </c>
    </row>
    <row r="8" spans="1:16" x14ac:dyDescent="0.2">
      <c r="A8" s="358" t="str">
        <f>IF(AND(ISBLANK('LIHC AppFraction'!A9),ISBLANK('SLIHC AppFraction'!A9)),"",IF(ISBLANK('LIHC AppFraction'!A9),'SLIHC AppFraction'!A9,'LIHC AppFraction'!A9))</f>
        <v/>
      </c>
      <c r="B8" s="359" t="str">
        <f>IF(AND(ISBLANK('LIHC AppFraction'!B9),ISBLANK('SLIHC AppFraction'!B9)),"",IF(ISBLANK('LIHC AppFraction'!B9),'SLIHC AppFraction'!B9,'LIHC AppFraction'!B9))</f>
        <v/>
      </c>
      <c r="C8" s="360" t="str">
        <f>IF(AND(ISBLANK('LIHC AppFraction'!C9),ISBLANK('SLIHC AppFraction'!C9)),"",IF(ISBLANK('LIHC AppFraction'!C9),'SLIHC AppFraction'!C9,'LIHC AppFraction'!C9))</f>
        <v/>
      </c>
      <c r="D8" s="361"/>
      <c r="E8" s="398" t="str">
        <f t="shared" ref="E8:E23" si="0">IF(AND(NC_Eligible_Basis&gt;1,D8&gt;0.001),D8*NC_Eligible_Basis,"")</f>
        <v/>
      </c>
      <c r="F8" s="362"/>
      <c r="G8" s="400" t="str">
        <f>IF(E8&lt;&gt;"",ROUND(E8*1.3,0),"N/A")</f>
        <v>N/A</v>
      </c>
      <c r="H8" s="363" t="str">
        <f>IF(AND(ISNUMBER('LIHC AppFraction'!J9),ISNUMBER(D8),ISNUMBER(E8)),'LIHC AppFraction'!J9,"")</f>
        <v/>
      </c>
      <c r="I8" s="364" t="str">
        <f>IF(AND(ISNUMBER('SLIHC AppFraction'!J9),ISNUMBER(D8),ISNUMBER(E8)),'SLIHC AppFraction'!J9,"")</f>
        <v/>
      </c>
      <c r="J8" s="365" t="str">
        <f>IF(H8&lt;&gt;"",IF(ISNUMBER(G8),G8*H8,E8*H8),"")</f>
        <v/>
      </c>
      <c r="K8" s="366" t="str">
        <f>IF(I8&lt;&gt;"",IF(ISNUMBER(G8),G8*I8,E8*I8),"")</f>
        <v/>
      </c>
      <c r="L8" s="403"/>
      <c r="M8" s="367"/>
      <c r="N8" s="368"/>
      <c r="O8" s="369" t="str">
        <f t="shared" ref="O8:O23" si="1">IF(OR(ISBLANK(L8),ISBLANK(M8),ISBLANK(N8)),"",IF(J8&lt;&gt;"",ROUND(J8*N8,0),""))</f>
        <v/>
      </c>
      <c r="P8" s="370" t="str">
        <f t="shared" ref="P8:P23" si="2">IF(OR(ISBLANK(L8),ISBLANK(M8),ISBLANK(N8)),"",IF(K8&lt;&gt;"",ROUND(K8*N8,0),""))</f>
        <v/>
      </c>
    </row>
    <row r="9" spans="1:16" x14ac:dyDescent="0.2">
      <c r="A9" s="358" t="str">
        <f>IF(AND(ISBLANK('LIHC AppFraction'!A10),ISBLANK('SLIHC AppFraction'!A10)),"",IF(ISBLANK('LIHC AppFraction'!A10),'SLIHC AppFraction'!A10,'LIHC AppFraction'!A10))</f>
        <v/>
      </c>
      <c r="B9" s="359" t="str">
        <f>IF(AND(ISBLANK('LIHC AppFraction'!B10),ISBLANK('SLIHC AppFraction'!B10)),"",IF(ISBLANK('LIHC AppFraction'!B10),'SLIHC AppFraction'!B10,'LIHC AppFraction'!B10))</f>
        <v/>
      </c>
      <c r="C9" s="360" t="str">
        <f>IF(AND(ISBLANK('LIHC AppFraction'!C10),ISBLANK('SLIHC AppFraction'!C10)),"",IF(ISBLANK('LIHC AppFraction'!C10),'SLIHC AppFraction'!C10,'LIHC AppFraction'!C10))</f>
        <v/>
      </c>
      <c r="D9" s="361"/>
      <c r="E9" s="398" t="str">
        <f t="shared" si="0"/>
        <v/>
      </c>
      <c r="F9" s="362"/>
      <c r="G9" s="401" t="str">
        <f t="shared" ref="G9:G23" si="3">IF(E9&lt;&gt;"",ROUND(E9*1.3,0),"N/A")</f>
        <v>N/A</v>
      </c>
      <c r="H9" s="363" t="str">
        <f>IF(AND(ISNUMBER('LIHC AppFraction'!J10),ISNUMBER(D9),ISNUMBER(E9)),'LIHC AppFraction'!J10,"")</f>
        <v/>
      </c>
      <c r="I9" s="364" t="str">
        <f>IF(AND(ISNUMBER('SLIHC AppFraction'!J10),ISNUMBER(D9),ISNUMBER(E9)),'SLIHC AppFraction'!J10,"")</f>
        <v/>
      </c>
      <c r="J9" s="365" t="str">
        <f t="shared" ref="J9:J23" si="4">IF(H9&lt;&gt;"",IF(ISNUMBER(G9),G9*H9,E9*H9),"")</f>
        <v/>
      </c>
      <c r="K9" s="366" t="str">
        <f t="shared" ref="K9:K23" si="5">IF(I9&lt;&gt;"",IF(ISNUMBER(G9),G9*I9,E9*I9),"")</f>
        <v/>
      </c>
      <c r="L9" s="403"/>
      <c r="M9" s="367"/>
      <c r="N9" s="368"/>
      <c r="O9" s="369" t="str">
        <f t="shared" si="1"/>
        <v/>
      </c>
      <c r="P9" s="370" t="str">
        <f t="shared" si="2"/>
        <v/>
      </c>
    </row>
    <row r="10" spans="1:16" x14ac:dyDescent="0.2">
      <c r="A10" s="358" t="str">
        <f>IF(AND(ISBLANK('LIHC AppFraction'!A11),ISBLANK('SLIHC AppFraction'!A11)),"",IF(ISBLANK('LIHC AppFraction'!A11),'SLIHC AppFraction'!A11,'LIHC AppFraction'!A11))</f>
        <v/>
      </c>
      <c r="B10" s="359" t="str">
        <f>IF(AND(ISBLANK('LIHC AppFraction'!B11),ISBLANK('SLIHC AppFraction'!B11)),"",IF(ISBLANK('LIHC AppFraction'!B11),'SLIHC AppFraction'!B11,'LIHC AppFraction'!B11))</f>
        <v/>
      </c>
      <c r="C10" s="360" t="str">
        <f>IF(AND(ISBLANK('LIHC AppFraction'!C11),ISBLANK('SLIHC AppFraction'!C11)),"",IF(ISBLANK('LIHC AppFraction'!C11),'SLIHC AppFraction'!C11,'LIHC AppFraction'!C11))</f>
        <v/>
      </c>
      <c r="D10" s="361"/>
      <c r="E10" s="398" t="str">
        <f t="shared" si="0"/>
        <v/>
      </c>
      <c r="F10" s="362"/>
      <c r="G10" s="401" t="str">
        <f t="shared" si="3"/>
        <v>N/A</v>
      </c>
      <c r="H10" s="363" t="str">
        <f>IF(AND(ISNUMBER('LIHC AppFraction'!J11),ISNUMBER(D10),ISNUMBER(E10)),'LIHC AppFraction'!J11,"")</f>
        <v/>
      </c>
      <c r="I10" s="364" t="str">
        <f>IF(AND(ISNUMBER('SLIHC AppFraction'!J11),ISNUMBER(D10),ISNUMBER(E10)),'SLIHC AppFraction'!J11,"")</f>
        <v/>
      </c>
      <c r="J10" s="365" t="str">
        <f t="shared" si="4"/>
        <v/>
      </c>
      <c r="K10" s="366" t="str">
        <f t="shared" si="5"/>
        <v/>
      </c>
      <c r="L10" s="403"/>
      <c r="M10" s="367"/>
      <c r="N10" s="368"/>
      <c r="O10" s="369" t="str">
        <f t="shared" si="1"/>
        <v/>
      </c>
      <c r="P10" s="370" t="str">
        <f t="shared" si="2"/>
        <v/>
      </c>
    </row>
    <row r="11" spans="1:16" x14ac:dyDescent="0.2">
      <c r="A11" s="358" t="str">
        <f>IF(AND(ISBLANK('LIHC AppFraction'!A12),ISBLANK('SLIHC AppFraction'!A12)),"",IF(ISBLANK('LIHC AppFraction'!A12),'SLIHC AppFraction'!A12,'LIHC AppFraction'!A12))</f>
        <v/>
      </c>
      <c r="B11" s="359" t="str">
        <f>IF(AND(ISBLANK('LIHC AppFraction'!B12),ISBLANK('SLIHC AppFraction'!B12)),"",IF(ISBLANK('LIHC AppFraction'!B12),'SLIHC AppFraction'!B12,'LIHC AppFraction'!B12))</f>
        <v/>
      </c>
      <c r="C11" s="360" t="str">
        <f>IF(AND(ISBLANK('LIHC AppFraction'!C12),ISBLANK('SLIHC AppFraction'!C12)),"",IF(ISBLANK('LIHC AppFraction'!C12),'SLIHC AppFraction'!C12,'LIHC AppFraction'!C12))</f>
        <v/>
      </c>
      <c r="D11" s="361"/>
      <c r="E11" s="398" t="str">
        <f t="shared" si="0"/>
        <v/>
      </c>
      <c r="F11" s="362"/>
      <c r="G11" s="401" t="str">
        <f t="shared" si="3"/>
        <v>N/A</v>
      </c>
      <c r="H11" s="363" t="str">
        <f>IF(AND(ISNUMBER('LIHC AppFraction'!J12),ISNUMBER(D11),ISNUMBER(E11)),'LIHC AppFraction'!J12,"")</f>
        <v/>
      </c>
      <c r="I11" s="364" t="str">
        <f>IF(AND(ISNUMBER('SLIHC AppFraction'!J12),ISNUMBER(D11),ISNUMBER(E11)),'SLIHC AppFraction'!J12,"")</f>
        <v/>
      </c>
      <c r="J11" s="365" t="str">
        <f t="shared" si="4"/>
        <v/>
      </c>
      <c r="K11" s="366" t="str">
        <f t="shared" si="5"/>
        <v/>
      </c>
      <c r="L11" s="403"/>
      <c r="M11" s="367"/>
      <c r="N11" s="368"/>
      <c r="O11" s="369" t="str">
        <f t="shared" si="1"/>
        <v/>
      </c>
      <c r="P11" s="370" t="str">
        <f t="shared" si="2"/>
        <v/>
      </c>
    </row>
    <row r="12" spans="1:16" x14ac:dyDescent="0.2">
      <c r="A12" s="358" t="str">
        <f>IF(AND(ISBLANK('LIHC AppFraction'!A13),ISBLANK('SLIHC AppFraction'!A13)),"",IF(ISBLANK('LIHC AppFraction'!A13),'SLIHC AppFraction'!A13,'LIHC AppFraction'!A13))</f>
        <v/>
      </c>
      <c r="B12" s="359" t="str">
        <f>IF(AND(ISBLANK('LIHC AppFraction'!B13),ISBLANK('SLIHC AppFraction'!B13)),"",IF(ISBLANK('LIHC AppFraction'!B13),'SLIHC AppFraction'!B13,'LIHC AppFraction'!B13))</f>
        <v/>
      </c>
      <c r="C12" s="360" t="str">
        <f>IF(AND(ISBLANK('LIHC AppFraction'!C13),ISBLANK('SLIHC AppFraction'!C13)),"",IF(ISBLANK('LIHC AppFraction'!C13),'SLIHC AppFraction'!C13,'LIHC AppFraction'!C13))</f>
        <v/>
      </c>
      <c r="D12" s="361"/>
      <c r="E12" s="398" t="str">
        <f t="shared" si="0"/>
        <v/>
      </c>
      <c r="F12" s="371"/>
      <c r="G12" s="401" t="str">
        <f t="shared" si="3"/>
        <v>N/A</v>
      </c>
      <c r="H12" s="363" t="str">
        <f>IF(AND(ISNUMBER('LIHC AppFraction'!J13),ISNUMBER(D12),ISNUMBER(E12)),'LIHC AppFraction'!J13,"")</f>
        <v/>
      </c>
      <c r="I12" s="364" t="str">
        <f>IF(AND(ISNUMBER('SLIHC AppFraction'!J13),ISNUMBER(D12),ISNUMBER(E12)),'SLIHC AppFraction'!J13,"")</f>
        <v/>
      </c>
      <c r="J12" s="365" t="str">
        <f t="shared" si="4"/>
        <v/>
      </c>
      <c r="K12" s="366" t="str">
        <f t="shared" si="5"/>
        <v/>
      </c>
      <c r="L12" s="403"/>
      <c r="M12" s="367"/>
      <c r="N12" s="368"/>
      <c r="O12" s="369" t="str">
        <f t="shared" si="1"/>
        <v/>
      </c>
      <c r="P12" s="370" t="str">
        <f t="shared" si="2"/>
        <v/>
      </c>
    </row>
    <row r="13" spans="1:16" x14ac:dyDescent="0.2">
      <c r="A13" s="358" t="str">
        <f>IF(AND(ISBLANK('LIHC AppFraction'!A14),ISBLANK('SLIHC AppFraction'!A14)),"",IF(ISBLANK('LIHC AppFraction'!A14),'SLIHC AppFraction'!A14,'LIHC AppFraction'!A14))</f>
        <v/>
      </c>
      <c r="B13" s="359" t="str">
        <f>IF(AND(ISBLANK('LIHC AppFraction'!B14),ISBLANK('SLIHC AppFraction'!B14)),"",IF(ISBLANK('LIHC AppFraction'!B14),'SLIHC AppFraction'!B14,'LIHC AppFraction'!B14))</f>
        <v/>
      </c>
      <c r="C13" s="360" t="str">
        <f>IF(AND(ISBLANK('LIHC AppFraction'!C14),ISBLANK('SLIHC AppFraction'!C14)),"",IF(ISBLANK('LIHC AppFraction'!C14),'SLIHC AppFraction'!C14,'LIHC AppFraction'!C14))</f>
        <v/>
      </c>
      <c r="D13" s="361"/>
      <c r="E13" s="398" t="str">
        <f t="shared" si="0"/>
        <v/>
      </c>
      <c r="F13" s="371"/>
      <c r="G13" s="401" t="str">
        <f t="shared" si="3"/>
        <v>N/A</v>
      </c>
      <c r="H13" s="363" t="str">
        <f>IF(AND(ISNUMBER('LIHC AppFraction'!J14),ISNUMBER(D13),ISNUMBER(E13)),'LIHC AppFraction'!J14,"")</f>
        <v/>
      </c>
      <c r="I13" s="364" t="str">
        <f>IF(AND(ISNUMBER('SLIHC AppFraction'!J14),ISNUMBER(D13),ISNUMBER(E13)),'SLIHC AppFraction'!J14,"")</f>
        <v/>
      </c>
      <c r="J13" s="365" t="str">
        <f t="shared" si="4"/>
        <v/>
      </c>
      <c r="K13" s="366" t="str">
        <f t="shared" si="5"/>
        <v/>
      </c>
      <c r="L13" s="403"/>
      <c r="M13" s="367"/>
      <c r="N13" s="368"/>
      <c r="O13" s="369" t="str">
        <f t="shared" si="1"/>
        <v/>
      </c>
      <c r="P13" s="370" t="str">
        <f t="shared" si="2"/>
        <v/>
      </c>
    </row>
    <row r="14" spans="1:16" x14ac:dyDescent="0.2">
      <c r="A14" s="358" t="str">
        <f>IF(AND(ISBLANK('LIHC AppFraction'!A15),ISBLANK('SLIHC AppFraction'!A15)),"",IF(ISBLANK('LIHC AppFraction'!A15),'SLIHC AppFraction'!A15,'LIHC AppFraction'!A15))</f>
        <v/>
      </c>
      <c r="B14" s="359" t="str">
        <f>IF(AND(ISBLANK('LIHC AppFraction'!B15),ISBLANK('SLIHC AppFraction'!B15)),"",IF(ISBLANK('LIHC AppFraction'!B15),'SLIHC AppFraction'!B15,'LIHC AppFraction'!B15))</f>
        <v/>
      </c>
      <c r="C14" s="360" t="str">
        <f>IF(AND(ISBLANK('LIHC AppFraction'!C15),ISBLANK('SLIHC AppFraction'!C15)),"",IF(ISBLANK('LIHC AppFraction'!C15),'SLIHC AppFraction'!C15,'LIHC AppFraction'!C15))</f>
        <v/>
      </c>
      <c r="D14" s="361"/>
      <c r="E14" s="398" t="str">
        <f t="shared" si="0"/>
        <v/>
      </c>
      <c r="F14" s="371"/>
      <c r="G14" s="401" t="str">
        <f t="shared" si="3"/>
        <v>N/A</v>
      </c>
      <c r="H14" s="363" t="str">
        <f>IF(AND(ISNUMBER('LIHC AppFraction'!J15),ISNUMBER(D14),ISNUMBER(E14)),'LIHC AppFraction'!J15,"")</f>
        <v/>
      </c>
      <c r="I14" s="364" t="str">
        <f>IF(AND(ISNUMBER('SLIHC AppFraction'!J15),ISNUMBER(D14),ISNUMBER(E14)),'SLIHC AppFraction'!J15,"")</f>
        <v/>
      </c>
      <c r="J14" s="365" t="str">
        <f t="shared" si="4"/>
        <v/>
      </c>
      <c r="K14" s="366" t="str">
        <f t="shared" si="5"/>
        <v/>
      </c>
      <c r="L14" s="403"/>
      <c r="M14" s="367"/>
      <c r="N14" s="368"/>
      <c r="O14" s="369" t="str">
        <f t="shared" si="1"/>
        <v/>
      </c>
      <c r="P14" s="370" t="str">
        <f t="shared" si="2"/>
        <v/>
      </c>
    </row>
    <row r="15" spans="1:16" x14ac:dyDescent="0.2">
      <c r="A15" s="358" t="str">
        <f>IF(AND(ISBLANK('LIHC AppFraction'!A16),ISBLANK('SLIHC AppFraction'!A16)),"",IF(ISBLANK('LIHC AppFraction'!A16),'SLIHC AppFraction'!A16,'LIHC AppFraction'!A16))</f>
        <v/>
      </c>
      <c r="B15" s="359" t="str">
        <f>IF(AND(ISBLANK('LIHC AppFraction'!B16),ISBLANK('SLIHC AppFraction'!B16)),"",IF(ISBLANK('LIHC AppFraction'!B16),'SLIHC AppFraction'!B16,'LIHC AppFraction'!B16))</f>
        <v/>
      </c>
      <c r="C15" s="360" t="str">
        <f>IF(AND(ISBLANK('LIHC AppFraction'!C16),ISBLANK('SLIHC AppFraction'!C16)),"",IF(ISBLANK('LIHC AppFraction'!C16),'SLIHC AppFraction'!C16,'LIHC AppFraction'!C16))</f>
        <v/>
      </c>
      <c r="D15" s="361"/>
      <c r="E15" s="398" t="str">
        <f t="shared" si="0"/>
        <v/>
      </c>
      <c r="F15" s="371"/>
      <c r="G15" s="401" t="str">
        <f t="shared" si="3"/>
        <v>N/A</v>
      </c>
      <c r="H15" s="363" t="str">
        <f>IF(AND(ISNUMBER('LIHC AppFraction'!J16),ISNUMBER(D15),ISNUMBER(E15)),'LIHC AppFraction'!J16,"")</f>
        <v/>
      </c>
      <c r="I15" s="364" t="str">
        <f>IF(AND(ISNUMBER('SLIHC AppFraction'!J16),ISNUMBER(D15),ISNUMBER(E15)),'SLIHC AppFraction'!J16,"")</f>
        <v/>
      </c>
      <c r="J15" s="365" t="str">
        <f t="shared" si="4"/>
        <v/>
      </c>
      <c r="K15" s="366" t="str">
        <f t="shared" si="5"/>
        <v/>
      </c>
      <c r="L15" s="403"/>
      <c r="M15" s="367"/>
      <c r="N15" s="368"/>
      <c r="O15" s="369" t="str">
        <f t="shared" si="1"/>
        <v/>
      </c>
      <c r="P15" s="370" t="str">
        <f t="shared" si="2"/>
        <v/>
      </c>
    </row>
    <row r="16" spans="1:16" x14ac:dyDescent="0.2">
      <c r="A16" s="358" t="str">
        <f>IF(AND(ISBLANK('LIHC AppFraction'!A17),ISBLANK('SLIHC AppFraction'!A17)),"",IF(ISBLANK('LIHC AppFraction'!A17),'SLIHC AppFraction'!A17,'LIHC AppFraction'!A17))</f>
        <v/>
      </c>
      <c r="B16" s="359" t="str">
        <f>IF(AND(ISBLANK('LIHC AppFraction'!B17),ISBLANK('SLIHC AppFraction'!B17)),"",IF(ISBLANK('LIHC AppFraction'!B17),'SLIHC AppFraction'!B17,'LIHC AppFraction'!B17))</f>
        <v/>
      </c>
      <c r="C16" s="360" t="str">
        <f>IF(AND(ISBLANK('LIHC AppFraction'!C17),ISBLANK('SLIHC AppFraction'!C17)),"",IF(ISBLANK('LIHC AppFraction'!C17),'SLIHC AppFraction'!C17,'LIHC AppFraction'!C17))</f>
        <v/>
      </c>
      <c r="D16" s="361"/>
      <c r="E16" s="398" t="str">
        <f t="shared" si="0"/>
        <v/>
      </c>
      <c r="F16" s="371"/>
      <c r="G16" s="401" t="str">
        <f t="shared" si="3"/>
        <v>N/A</v>
      </c>
      <c r="H16" s="363" t="str">
        <f>IF(AND(ISNUMBER('LIHC AppFraction'!J17),ISNUMBER(D16),ISNUMBER(E16)),'LIHC AppFraction'!J17,"")</f>
        <v/>
      </c>
      <c r="I16" s="364" t="str">
        <f>IF(AND(ISNUMBER('SLIHC AppFraction'!J17),ISNUMBER(D16),ISNUMBER(E16)),'SLIHC AppFraction'!J17,"")</f>
        <v/>
      </c>
      <c r="J16" s="365" t="str">
        <f t="shared" si="4"/>
        <v/>
      </c>
      <c r="K16" s="366" t="str">
        <f t="shared" si="5"/>
        <v/>
      </c>
      <c r="L16" s="403"/>
      <c r="M16" s="367"/>
      <c r="N16" s="368"/>
      <c r="O16" s="369" t="str">
        <f t="shared" si="1"/>
        <v/>
      </c>
      <c r="P16" s="370" t="str">
        <f t="shared" si="2"/>
        <v/>
      </c>
    </row>
    <row r="17" spans="1:16" x14ac:dyDescent="0.2">
      <c r="A17" s="358" t="str">
        <f>IF(AND(ISBLANK('LIHC AppFraction'!A18),ISBLANK('SLIHC AppFraction'!A18)),"",IF(ISBLANK('LIHC AppFraction'!A18),'SLIHC AppFraction'!A18,'LIHC AppFraction'!A18))</f>
        <v/>
      </c>
      <c r="B17" s="359" t="str">
        <f>IF(AND(ISBLANK('LIHC AppFraction'!B18),ISBLANK('SLIHC AppFraction'!B18)),"",IF(ISBLANK('LIHC AppFraction'!B18),'SLIHC AppFraction'!B18,'LIHC AppFraction'!B18))</f>
        <v/>
      </c>
      <c r="C17" s="360" t="str">
        <f>IF(AND(ISBLANK('LIHC AppFraction'!C18),ISBLANK('SLIHC AppFraction'!C18)),"",IF(ISBLANK('LIHC AppFraction'!C18),'SLIHC AppFraction'!C18,'LIHC AppFraction'!C18))</f>
        <v/>
      </c>
      <c r="D17" s="361"/>
      <c r="E17" s="398" t="str">
        <f t="shared" si="0"/>
        <v/>
      </c>
      <c r="F17" s="371"/>
      <c r="G17" s="401" t="str">
        <f t="shared" si="3"/>
        <v>N/A</v>
      </c>
      <c r="H17" s="363" t="str">
        <f>IF(AND(ISNUMBER('LIHC AppFraction'!J18),ISNUMBER(D17),ISNUMBER(E17)),'LIHC AppFraction'!J18,"")</f>
        <v/>
      </c>
      <c r="I17" s="364" t="str">
        <f>IF(AND(ISNUMBER('SLIHC AppFraction'!J18),ISNUMBER(D17),ISNUMBER(E17)),'SLIHC AppFraction'!J18,"")</f>
        <v/>
      </c>
      <c r="J17" s="365" t="str">
        <f t="shared" si="4"/>
        <v/>
      </c>
      <c r="K17" s="366" t="str">
        <f t="shared" si="5"/>
        <v/>
      </c>
      <c r="L17" s="403"/>
      <c r="M17" s="367"/>
      <c r="N17" s="368"/>
      <c r="O17" s="369" t="str">
        <f t="shared" si="1"/>
        <v/>
      </c>
      <c r="P17" s="370" t="str">
        <f t="shared" si="2"/>
        <v/>
      </c>
    </row>
    <row r="18" spans="1:16" x14ac:dyDescent="0.2">
      <c r="A18" s="358" t="str">
        <f>IF(AND(ISBLANK('LIHC AppFraction'!A19),ISBLANK('SLIHC AppFraction'!A19)),"",IF(ISBLANK('LIHC AppFraction'!A19),'SLIHC AppFraction'!A19,'LIHC AppFraction'!A19))</f>
        <v/>
      </c>
      <c r="B18" s="359" t="str">
        <f>IF(AND(ISBLANK('LIHC AppFraction'!B19),ISBLANK('SLIHC AppFraction'!B19)),"",IF(ISBLANK('LIHC AppFraction'!B19),'SLIHC AppFraction'!B19,'LIHC AppFraction'!B19))</f>
        <v/>
      </c>
      <c r="C18" s="360" t="str">
        <f>IF(AND(ISBLANK('LIHC AppFraction'!C19),ISBLANK('SLIHC AppFraction'!C19)),"",IF(ISBLANK('LIHC AppFraction'!C19),'SLIHC AppFraction'!C19,'LIHC AppFraction'!C19))</f>
        <v/>
      </c>
      <c r="D18" s="361"/>
      <c r="E18" s="398" t="str">
        <f t="shared" si="0"/>
        <v/>
      </c>
      <c r="F18" s="371"/>
      <c r="G18" s="401" t="str">
        <f t="shared" si="3"/>
        <v>N/A</v>
      </c>
      <c r="H18" s="363" t="str">
        <f>IF(AND(ISNUMBER('LIHC AppFraction'!J19),ISNUMBER(D18),ISNUMBER(E18)),'LIHC AppFraction'!J19,"")</f>
        <v/>
      </c>
      <c r="I18" s="364" t="str">
        <f>IF(AND(ISNUMBER('SLIHC AppFraction'!J19),ISNUMBER(D18),ISNUMBER(E18)),'SLIHC AppFraction'!J19,"")</f>
        <v/>
      </c>
      <c r="J18" s="365" t="str">
        <f t="shared" si="4"/>
        <v/>
      </c>
      <c r="K18" s="366" t="str">
        <f t="shared" si="5"/>
        <v/>
      </c>
      <c r="L18" s="403"/>
      <c r="M18" s="367"/>
      <c r="N18" s="368"/>
      <c r="O18" s="369" t="str">
        <f t="shared" si="1"/>
        <v/>
      </c>
      <c r="P18" s="370" t="str">
        <f t="shared" si="2"/>
        <v/>
      </c>
    </row>
    <row r="19" spans="1:16" x14ac:dyDescent="0.2">
      <c r="A19" s="358" t="str">
        <f>IF(AND(ISBLANK('LIHC AppFraction'!A20),ISBLANK('SLIHC AppFraction'!A20)),"",IF(ISBLANK('LIHC AppFraction'!A20),'SLIHC AppFraction'!A20,'LIHC AppFraction'!A20))</f>
        <v/>
      </c>
      <c r="B19" s="359" t="str">
        <f>IF(AND(ISBLANK('LIHC AppFraction'!B20),ISBLANK('SLIHC AppFraction'!B20)),"",IF(ISBLANK('LIHC AppFraction'!B20),'SLIHC AppFraction'!B20,'LIHC AppFraction'!B20))</f>
        <v/>
      </c>
      <c r="C19" s="360" t="str">
        <f>IF(AND(ISBLANK('LIHC AppFraction'!C20),ISBLANK('SLIHC AppFraction'!C20)),"",IF(ISBLANK('LIHC AppFraction'!C20),'SLIHC AppFraction'!C20,'LIHC AppFraction'!C20))</f>
        <v/>
      </c>
      <c r="D19" s="361"/>
      <c r="E19" s="398" t="str">
        <f t="shared" si="0"/>
        <v/>
      </c>
      <c r="F19" s="371"/>
      <c r="G19" s="401" t="str">
        <f t="shared" si="3"/>
        <v>N/A</v>
      </c>
      <c r="H19" s="363" t="str">
        <f>IF(AND(ISNUMBER('LIHC AppFraction'!J20),ISNUMBER(D19),ISNUMBER(E19)),'LIHC AppFraction'!J20,"")</f>
        <v/>
      </c>
      <c r="I19" s="364" t="str">
        <f>IF(AND(ISNUMBER('SLIHC AppFraction'!J20),ISNUMBER(D19),ISNUMBER(E19)),'SLIHC AppFraction'!J20,"")</f>
        <v/>
      </c>
      <c r="J19" s="365" t="str">
        <f t="shared" si="4"/>
        <v/>
      </c>
      <c r="K19" s="366" t="str">
        <f t="shared" si="5"/>
        <v/>
      </c>
      <c r="L19" s="403"/>
      <c r="M19" s="367"/>
      <c r="N19" s="368"/>
      <c r="O19" s="369" t="str">
        <f t="shared" si="1"/>
        <v/>
      </c>
      <c r="P19" s="370" t="str">
        <f t="shared" si="2"/>
        <v/>
      </c>
    </row>
    <row r="20" spans="1:16" x14ac:dyDescent="0.2">
      <c r="A20" s="358" t="str">
        <f>IF(AND(ISBLANK('LIHC AppFraction'!A21),ISBLANK('SLIHC AppFraction'!A21)),"",IF(ISBLANK('LIHC AppFraction'!A21),'SLIHC AppFraction'!A21,'LIHC AppFraction'!A21))</f>
        <v/>
      </c>
      <c r="B20" s="359" t="str">
        <f>IF(AND(ISBLANK('LIHC AppFraction'!B21),ISBLANK('SLIHC AppFraction'!B21)),"",IF(ISBLANK('LIHC AppFraction'!B21),'SLIHC AppFraction'!B21,'LIHC AppFraction'!B21))</f>
        <v/>
      </c>
      <c r="C20" s="360" t="str">
        <f>IF(AND(ISBLANK('LIHC AppFraction'!C21),ISBLANK('SLIHC AppFraction'!C21)),"",IF(ISBLANK('LIHC AppFraction'!C21),'SLIHC AppFraction'!C21,'LIHC AppFraction'!C21))</f>
        <v/>
      </c>
      <c r="D20" s="361"/>
      <c r="E20" s="398" t="str">
        <f t="shared" si="0"/>
        <v/>
      </c>
      <c r="F20" s="371"/>
      <c r="G20" s="401" t="str">
        <f t="shared" si="3"/>
        <v>N/A</v>
      </c>
      <c r="H20" s="363" t="str">
        <f>IF(AND(ISNUMBER('LIHC AppFraction'!J21),ISNUMBER(D20),ISNUMBER(E20)),'LIHC AppFraction'!J21,"")</f>
        <v/>
      </c>
      <c r="I20" s="364" t="str">
        <f>IF(AND(ISNUMBER('SLIHC AppFraction'!J21),ISNUMBER(D20),ISNUMBER(E20)),'SLIHC AppFraction'!J21,"")</f>
        <v/>
      </c>
      <c r="J20" s="365" t="str">
        <f t="shared" si="4"/>
        <v/>
      </c>
      <c r="K20" s="366" t="str">
        <f t="shared" si="5"/>
        <v/>
      </c>
      <c r="L20" s="403"/>
      <c r="M20" s="367"/>
      <c r="N20" s="368"/>
      <c r="O20" s="369" t="str">
        <f t="shared" si="1"/>
        <v/>
      </c>
      <c r="P20" s="370" t="str">
        <f t="shared" si="2"/>
        <v/>
      </c>
    </row>
    <row r="21" spans="1:16" x14ac:dyDescent="0.2">
      <c r="A21" s="358" t="str">
        <f>IF(AND(ISBLANK('LIHC AppFraction'!A22),ISBLANK('SLIHC AppFraction'!A22)),"",IF(ISBLANK('LIHC AppFraction'!A22),'SLIHC AppFraction'!A22,'LIHC AppFraction'!A22))</f>
        <v/>
      </c>
      <c r="B21" s="359" t="str">
        <f>IF(AND(ISBLANK('LIHC AppFraction'!B22),ISBLANK('SLIHC AppFraction'!B22)),"",IF(ISBLANK('LIHC AppFraction'!B22),'SLIHC AppFraction'!B22,'LIHC AppFraction'!B22))</f>
        <v/>
      </c>
      <c r="C21" s="360" t="str">
        <f>IF(AND(ISBLANK('LIHC AppFraction'!C22),ISBLANK('SLIHC AppFraction'!C22)),"",IF(ISBLANK('LIHC AppFraction'!C22),'SLIHC AppFraction'!C22,'LIHC AppFraction'!C22))</f>
        <v/>
      </c>
      <c r="D21" s="361"/>
      <c r="E21" s="398" t="str">
        <f t="shared" si="0"/>
        <v/>
      </c>
      <c r="F21" s="371"/>
      <c r="G21" s="401" t="str">
        <f t="shared" si="3"/>
        <v>N/A</v>
      </c>
      <c r="H21" s="363" t="str">
        <f>IF(AND(ISNUMBER('LIHC AppFraction'!J22),ISNUMBER(D21),ISNUMBER(E21)),'LIHC AppFraction'!J22,"")</f>
        <v/>
      </c>
      <c r="I21" s="364" t="str">
        <f>IF(AND(ISNUMBER('SLIHC AppFraction'!J22),ISNUMBER(D21),ISNUMBER(E21)),'SLIHC AppFraction'!J22,"")</f>
        <v/>
      </c>
      <c r="J21" s="365" t="str">
        <f t="shared" si="4"/>
        <v/>
      </c>
      <c r="K21" s="366" t="str">
        <f t="shared" si="5"/>
        <v/>
      </c>
      <c r="L21" s="403"/>
      <c r="M21" s="367"/>
      <c r="N21" s="368"/>
      <c r="O21" s="369" t="str">
        <f t="shared" si="1"/>
        <v/>
      </c>
      <c r="P21" s="370" t="str">
        <f t="shared" si="2"/>
        <v/>
      </c>
    </row>
    <row r="22" spans="1:16" x14ac:dyDescent="0.2">
      <c r="A22" s="358" t="str">
        <f>IF(AND(ISBLANK('LIHC AppFraction'!A23),ISBLANK('SLIHC AppFraction'!A23)),"",IF(ISBLANK('LIHC AppFraction'!A23),'SLIHC AppFraction'!A23,'LIHC AppFraction'!A23))</f>
        <v/>
      </c>
      <c r="B22" s="359" t="str">
        <f>IF(AND(ISBLANK('LIHC AppFraction'!B23),ISBLANK('SLIHC AppFraction'!B23)),"",IF(ISBLANK('LIHC AppFraction'!B23),'SLIHC AppFraction'!B23,'LIHC AppFraction'!B23))</f>
        <v/>
      </c>
      <c r="C22" s="360" t="str">
        <f>IF(AND(ISBLANK('LIHC AppFraction'!C23),ISBLANK('SLIHC AppFraction'!C23)),"",IF(ISBLANK('LIHC AppFraction'!C23),'SLIHC AppFraction'!C23,'LIHC AppFraction'!C23))</f>
        <v/>
      </c>
      <c r="D22" s="361"/>
      <c r="E22" s="398" t="str">
        <f t="shared" si="0"/>
        <v/>
      </c>
      <c r="F22" s="371"/>
      <c r="G22" s="401" t="str">
        <f t="shared" si="3"/>
        <v>N/A</v>
      </c>
      <c r="H22" s="363" t="str">
        <f>IF(AND(ISNUMBER('LIHC AppFraction'!J23),ISNUMBER(D22),ISNUMBER(E22)),'LIHC AppFraction'!J23,"")</f>
        <v/>
      </c>
      <c r="I22" s="364" t="str">
        <f>IF(AND(ISNUMBER('SLIHC AppFraction'!J23),ISNUMBER(D22),ISNUMBER(E22)),'SLIHC AppFraction'!J23,"")</f>
        <v/>
      </c>
      <c r="J22" s="365" t="str">
        <f t="shared" si="4"/>
        <v/>
      </c>
      <c r="K22" s="366" t="str">
        <f t="shared" si="5"/>
        <v/>
      </c>
      <c r="L22" s="403"/>
      <c r="M22" s="367"/>
      <c r="N22" s="368"/>
      <c r="O22" s="369" t="str">
        <f t="shared" si="1"/>
        <v/>
      </c>
      <c r="P22" s="370" t="str">
        <f t="shared" si="2"/>
        <v/>
      </c>
    </row>
    <row r="23" spans="1:16" ht="13.5" thickBot="1" x14ac:dyDescent="0.25">
      <c r="A23" s="358" t="str">
        <f>IF(AND(ISBLANK('LIHC AppFraction'!A24),ISBLANK('SLIHC AppFraction'!A24)),"",IF(ISBLANK('LIHC AppFraction'!A24),'SLIHC AppFraction'!A24,'LIHC AppFraction'!A24))</f>
        <v/>
      </c>
      <c r="B23" s="359" t="str">
        <f>IF(AND(ISBLANK('LIHC AppFraction'!B24),ISBLANK('SLIHC AppFraction'!B24)),"",IF(ISBLANK('LIHC AppFraction'!B24),'SLIHC AppFraction'!B24,'LIHC AppFraction'!B24))</f>
        <v/>
      </c>
      <c r="C23" s="360" t="str">
        <f>IF(AND(ISBLANK('LIHC AppFraction'!C24),ISBLANK('SLIHC AppFraction'!C24)),"",IF(ISBLANK('LIHC AppFraction'!C24),'SLIHC AppFraction'!C24,'LIHC AppFraction'!C24))</f>
        <v/>
      </c>
      <c r="D23" s="372"/>
      <c r="E23" s="399" t="str">
        <f t="shared" si="0"/>
        <v/>
      </c>
      <c r="F23" s="373"/>
      <c r="G23" s="402" t="str">
        <f t="shared" si="3"/>
        <v>N/A</v>
      </c>
      <c r="H23" s="374" t="str">
        <f>IF(AND(ISNUMBER('LIHC AppFraction'!J24),ISNUMBER(D23),ISNUMBER(E23)),'LIHC AppFraction'!J24,"")</f>
        <v/>
      </c>
      <c r="I23" s="364" t="str">
        <f>IF(AND(ISNUMBER('SLIHC AppFraction'!J24),ISNUMBER(D23),ISNUMBER(E23)),'SLIHC AppFraction'!J24,"")</f>
        <v/>
      </c>
      <c r="J23" s="365" t="str">
        <f t="shared" si="4"/>
        <v/>
      </c>
      <c r="K23" s="366" t="str">
        <f t="shared" si="5"/>
        <v/>
      </c>
      <c r="L23" s="404"/>
      <c r="M23" s="375"/>
      <c r="N23" s="376"/>
      <c r="O23" s="377" t="str">
        <f t="shared" si="1"/>
        <v/>
      </c>
      <c r="P23" s="370" t="str">
        <f t="shared" si="2"/>
        <v/>
      </c>
    </row>
    <row r="24" spans="1:16" ht="14.25" thickTop="1" thickBot="1" x14ac:dyDescent="0.25">
      <c r="A24" s="378"/>
      <c r="B24" s="379"/>
      <c r="C24" s="380"/>
      <c r="D24" s="381">
        <f>SUM(D8:D23)</f>
        <v>0</v>
      </c>
      <c r="E24" s="382">
        <f>SUM(E8:E23)</f>
        <v>0</v>
      </c>
      <c r="F24" s="383"/>
      <c r="G24" s="384">
        <f>SUM(G8:G23)</f>
        <v>0</v>
      </c>
      <c r="H24" s="385"/>
      <c r="I24" s="386"/>
      <c r="J24" s="387">
        <f>SUM(J8:J23)</f>
        <v>0</v>
      </c>
      <c r="K24" s="388">
        <f>SUM(K8:K23)</f>
        <v>0</v>
      </c>
      <c r="L24" s="378"/>
      <c r="M24" s="389"/>
      <c r="N24" s="390"/>
      <c r="O24" s="391">
        <f>SUM(O8:O23)</f>
        <v>0</v>
      </c>
      <c r="P24" s="392">
        <f>SUM(P8:P23)</f>
        <v>0</v>
      </c>
    </row>
    <row r="25" spans="1:16" ht="13.5" thickTop="1" x14ac:dyDescent="0.2">
      <c r="C25" s="393"/>
      <c r="D25" s="393"/>
      <c r="E25" s="394"/>
      <c r="F25" s="394"/>
      <c r="G25" s="394"/>
      <c r="H25" s="395"/>
      <c r="I25" s="395"/>
      <c r="J25" s="393"/>
      <c r="K25" s="393"/>
      <c r="L25" s="394"/>
      <c r="M25" s="394"/>
      <c r="N25" s="394"/>
      <c r="O25" s="394"/>
    </row>
    <row r="26" spans="1:16" x14ac:dyDescent="0.2">
      <c r="C26" s="19" t="s">
        <v>255</v>
      </c>
      <c r="H26" s="396"/>
      <c r="I26" s="396"/>
    </row>
    <row r="27" spans="1:16" x14ac:dyDescent="0.2">
      <c r="C27" s="19" t="s">
        <v>256</v>
      </c>
      <c r="H27" s="396"/>
      <c r="I27" s="396"/>
    </row>
    <row r="28" spans="1:16" x14ac:dyDescent="0.2">
      <c r="K28" s="397" t="s">
        <v>21</v>
      </c>
    </row>
  </sheetData>
  <sheetProtection insertRows="0" selectLockedCells="1"/>
  <mergeCells count="7">
    <mergeCell ref="A5:E5"/>
    <mergeCell ref="A1:B1"/>
    <mergeCell ref="C1:D1"/>
    <mergeCell ref="A2:B2"/>
    <mergeCell ref="C2:D2"/>
    <mergeCell ref="A3:B3"/>
    <mergeCell ref="C3:D3"/>
  </mergeCells>
  <dataValidations count="2">
    <dataValidation type="textLength" operator="equal" allowBlank="1" showInputMessage="1" showErrorMessage="1" errorTitle="Warning" error="Only Enter one Character or Leave Blank" promptTitle="Instructions for 30% Boost" prompt="Only input one character, Y, if the building in in a QCT or DDA" sqref="F8:F23" xr:uid="{00000000-0002-0000-0600-000000000000}">
      <formula1>1</formula1>
    </dataValidation>
    <dataValidation type="decimal" allowBlank="1" showInputMessage="1" showErrorMessage="1" errorTitle="Building Fraction Error" error="Building fraction cannot be more than 100% or less than 0." promptTitle="Building Fraction" prompt="If Eligible Basis is Allocated Across Buildings Using a Standard such as Square Footage, Enter the % Allocable to this Building Here." sqref="D8:D23" xr:uid="{00000000-0002-0000-0600-000001000000}">
      <formula1>0</formula1>
      <formula2>1</formula2>
    </dataValidation>
  </dataValidations>
  <printOptions horizontalCentered="1"/>
  <pageMargins left="0.7" right="0.76" top="1" bottom="0.75" header="0.55000000000000004" footer="0.3"/>
  <pageSetup scale="70" fitToWidth="2" fitToHeight="0" pageOrder="overThenDown" orientation="landscape" r:id="rId1"/>
  <headerFooter>
    <oddHeader>&amp;C&amp;"Arial,Bold"&amp;12New York State Homes and Community Renewal Housing Credit Cost Certification
New Construction Credit Calculation</oddHeader>
    <oddFooter>&amp;C&amp;P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D30"/>
  <sheetViews>
    <sheetView zoomScale="80" zoomScaleNormal="80" workbookViewId="0">
      <selection activeCell="D19" sqref="D19"/>
    </sheetView>
  </sheetViews>
  <sheetFormatPr defaultRowHeight="12.75" x14ac:dyDescent="0.2"/>
  <cols>
    <col min="1" max="1" width="26.28515625" customWidth="1"/>
    <col min="2" max="2" width="39.7109375" customWidth="1"/>
    <col min="3" max="3" width="17.5703125" customWidth="1"/>
    <col min="4" max="4" width="29.7109375" customWidth="1"/>
  </cols>
  <sheetData>
    <row r="1" spans="1:4" x14ac:dyDescent="0.2">
      <c r="B1" s="19" t="s">
        <v>149</v>
      </c>
    </row>
    <row r="3" spans="1:4" ht="13.5" customHeight="1" thickBot="1" x14ac:dyDescent="0.25">
      <c r="A3" s="18" t="s">
        <v>150</v>
      </c>
      <c r="B3" s="4" t="str">
        <f>Project_Name_Formula</f>
        <v/>
      </c>
      <c r="C3" s="22"/>
    </row>
    <row r="4" spans="1:4" ht="13.5" customHeight="1" thickBot="1" x14ac:dyDescent="0.25">
      <c r="A4" s="18" t="s">
        <v>122</v>
      </c>
      <c r="B4" s="58" t="str">
        <f>Project_ID_Formula</f>
        <v/>
      </c>
    </row>
    <row r="6" spans="1:4" ht="13.5" customHeight="1" thickBot="1" x14ac:dyDescent="0.25">
      <c r="A6" s="18" t="s">
        <v>151</v>
      </c>
      <c r="B6" s="57" t="str">
        <f>As_of_Date_Formula</f>
        <v/>
      </c>
      <c r="C6" s="22"/>
    </row>
    <row r="8" spans="1:4" ht="13.5" customHeight="1" thickBot="1" x14ac:dyDescent="0.25"/>
    <row r="9" spans="1:4" ht="38.25" customHeight="1" x14ac:dyDescent="0.2">
      <c r="A9" s="23" t="s">
        <v>152</v>
      </c>
      <c r="B9" s="24" t="s">
        <v>153</v>
      </c>
      <c r="C9" s="24"/>
      <c r="D9" s="25"/>
    </row>
    <row r="10" spans="1:4" x14ac:dyDescent="0.2">
      <c r="A10" s="26"/>
      <c r="B10" s="22"/>
      <c r="C10" s="22"/>
      <c r="D10" s="27"/>
    </row>
    <row r="11" spans="1:4" x14ac:dyDescent="0.2">
      <c r="A11" s="28" t="s">
        <v>154</v>
      </c>
      <c r="B11" s="22"/>
      <c r="C11" s="22"/>
      <c r="D11" s="27"/>
    </row>
    <row r="12" spans="1:4" x14ac:dyDescent="0.2">
      <c r="A12" s="28"/>
      <c r="B12" s="29" t="s">
        <v>155</v>
      </c>
      <c r="C12" s="29"/>
      <c r="D12" s="30"/>
    </row>
    <row r="13" spans="1:4" x14ac:dyDescent="0.2">
      <c r="A13" s="28"/>
      <c r="B13" s="31" t="s">
        <v>156</v>
      </c>
      <c r="C13" s="32" t="s">
        <v>157</v>
      </c>
      <c r="D13" s="33"/>
    </row>
    <row r="14" spans="1:4" x14ac:dyDescent="0.2">
      <c r="A14" s="28"/>
      <c r="B14" s="34" t="s">
        <v>158</v>
      </c>
      <c r="C14" s="34"/>
      <c r="D14" s="35">
        <f>D12+D13</f>
        <v>0</v>
      </c>
    </row>
    <row r="15" spans="1:4" x14ac:dyDescent="0.2">
      <c r="A15" s="28"/>
      <c r="B15" s="22"/>
      <c r="C15" s="22"/>
      <c r="D15" s="27"/>
    </row>
    <row r="16" spans="1:4" ht="25.5" customHeight="1" x14ac:dyDescent="0.2">
      <c r="A16" s="28"/>
      <c r="B16" s="36" t="s">
        <v>159</v>
      </c>
      <c r="C16" s="37" t="s">
        <v>160</v>
      </c>
      <c r="D16" s="38"/>
    </row>
    <row r="17" spans="1:4" ht="13.5" customHeight="1" thickBot="1" x14ac:dyDescent="0.25">
      <c r="A17" s="28"/>
      <c r="B17" s="39" t="s">
        <v>161</v>
      </c>
      <c r="C17" s="39"/>
      <c r="D17" s="40">
        <f>D14+D16</f>
        <v>0</v>
      </c>
    </row>
    <row r="18" spans="1:4" x14ac:dyDescent="0.2">
      <c r="A18" s="28"/>
      <c r="B18" s="22"/>
      <c r="C18" s="22"/>
      <c r="D18" s="41"/>
    </row>
    <row r="19" spans="1:4" ht="12.75" customHeight="1" x14ac:dyDescent="0.2">
      <c r="A19" s="28" t="s">
        <v>162</v>
      </c>
      <c r="B19" s="42" t="s">
        <v>163</v>
      </c>
      <c r="C19" s="42"/>
      <c r="D19" s="45"/>
    </row>
    <row r="20" spans="1:4" x14ac:dyDescent="0.2">
      <c r="A20" s="26"/>
      <c r="B20" s="43" t="s">
        <v>164</v>
      </c>
      <c r="C20" s="44" t="s">
        <v>157</v>
      </c>
      <c r="D20" s="45"/>
    </row>
    <row r="21" spans="1:4" x14ac:dyDescent="0.2">
      <c r="A21" s="26"/>
      <c r="B21" s="46" t="s">
        <v>161</v>
      </c>
      <c r="C21" s="46"/>
      <c r="D21" s="47">
        <f>D19+D20</f>
        <v>0</v>
      </c>
    </row>
    <row r="22" spans="1:4" x14ac:dyDescent="0.2">
      <c r="A22" s="26"/>
      <c r="B22" s="22"/>
      <c r="C22" s="22"/>
      <c r="D22" s="27"/>
    </row>
    <row r="23" spans="1:4" ht="13.5" thickBot="1" x14ac:dyDescent="0.25">
      <c r="A23" s="48"/>
      <c r="B23" s="49" t="s">
        <v>165</v>
      </c>
      <c r="C23" s="20"/>
      <c r="D23" s="50" t="str">
        <f>IF(D21&gt;0.001,D17/D21,"")</f>
        <v/>
      </c>
    </row>
    <row r="26" spans="1:4" x14ac:dyDescent="0.2">
      <c r="A26" s="51" t="s">
        <v>166</v>
      </c>
    </row>
    <row r="27" spans="1:4" x14ac:dyDescent="0.2">
      <c r="A27" s="19" t="s">
        <v>167</v>
      </c>
    </row>
    <row r="28" spans="1:4" x14ac:dyDescent="0.2">
      <c r="A28" s="52" t="s">
        <v>168</v>
      </c>
    </row>
    <row r="29" spans="1:4" x14ac:dyDescent="0.2">
      <c r="A29" s="21" t="s">
        <v>169</v>
      </c>
    </row>
    <row r="30" spans="1:4" x14ac:dyDescent="0.2">
      <c r="A30" s="22" t="s">
        <v>170</v>
      </c>
    </row>
  </sheetData>
  <sheetProtection sheet="1" selectLockedCells="1"/>
  <pageMargins left="0.7" right="0.7" top="0.75" bottom="0.75" header="0.3" footer="0.3"/>
  <pageSetup orientation="landscape" r:id="rId1"/>
  <headerFooter>
    <oddHeader>&amp;C&amp;"Arial,Bold"&amp;12New York State Homes and Community Renewal Housing Credit Cost Certification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Summary &amp; Dec of Subsidies</vt:lpstr>
      <vt:lpstr>Project Costs and Basis</vt:lpstr>
      <vt:lpstr>Tab 2</vt:lpstr>
      <vt:lpstr>UnitTypessq</vt:lpstr>
      <vt:lpstr>LIHC AppFraction</vt:lpstr>
      <vt:lpstr>SLIHC AppFraction</vt:lpstr>
      <vt:lpstr> Credits Calculations</vt:lpstr>
      <vt:lpstr>50% Test</vt:lpstr>
      <vt:lpstr>ACQ_Eligible_Basis</vt:lpstr>
      <vt:lpstr>As_of_Date</vt:lpstr>
      <vt:lpstr>LIHC_Award</vt:lpstr>
      <vt:lpstr>NC_Eligible_Basis</vt:lpstr>
      <vt:lpstr>' Credits Calculations'!Print_Area</vt:lpstr>
      <vt:lpstr>'Project Costs and Basis'!Print_Area</vt:lpstr>
      <vt:lpstr>'Summary &amp; Dec of Subsidies'!Print_Area</vt:lpstr>
      <vt:lpstr>' Credits Calculations'!Print_Titles</vt:lpstr>
      <vt:lpstr>'Project Costs and Basis'!Print_Titles</vt:lpstr>
      <vt:lpstr>Project_ID</vt:lpstr>
      <vt:lpstr>PROJECT_NAME</vt:lpstr>
      <vt:lpstr>SLIHC_Award</vt:lpstr>
      <vt:lpstr>Total_LIHC_SqFt</vt:lpstr>
      <vt:lpstr>Total_LIHC_Units</vt:lpstr>
      <vt:lpstr>Total_SLIHC_SqFt</vt:lpstr>
      <vt:lpstr>Total_Slihc_Units</vt:lpstr>
      <vt:lpstr>Total_SqFt</vt:lpstr>
      <vt:lpstr>Total_Units</vt:lpstr>
    </vt:vector>
  </TitlesOfParts>
  <Company>NYS DHCR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4pct-New-Construction-Multiple-Building-Cost-Certification</dc:title>
  <dc:subject>4pct-New-Construction-Multiple-Building-Cost-Certification</dc:subject>
  <dc:creator>NYS HCR</dc:creator>
  <cp:lastModifiedBy>Slaiman, Kristen (HCR)</cp:lastModifiedBy>
  <cp:lastPrinted>2012-06-04T13:23:30Z</cp:lastPrinted>
  <dcterms:created xsi:type="dcterms:W3CDTF">2004-01-21T20:10:17Z</dcterms:created>
  <dcterms:modified xsi:type="dcterms:W3CDTF">2021-10-22T13:05:16Z</dcterms:modified>
</cp:coreProperties>
</file>